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600" windowHeight="11025" tabRatio="500"/>
  </bookViews>
  <sheets>
    <sheet name="Лист2" sheetId="1" r:id="rId1"/>
  </sheets>
  <definedNames>
    <definedName name="Print_Titles_0" localSheetId="0">Лист2!$10:$11</definedName>
    <definedName name="Print_Titles_0_0" localSheetId="0">Лист2!$10:$11</definedName>
    <definedName name="_xlnm.Print_Titles" localSheetId="0">Лист2!$10:$11</definedName>
    <definedName name="_xlnm.Print_Area" localSheetId="0">Лист2!$A$1:$G$620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01" i="1" l="1"/>
  <c r="G488" i="1" l="1"/>
  <c r="G528" i="1"/>
  <c r="G527" i="1" s="1"/>
  <c r="G513" i="1"/>
  <c r="G503" i="1"/>
  <c r="G498" i="1" s="1"/>
  <c r="G481" i="1"/>
  <c r="G465" i="1"/>
  <c r="G247" i="1"/>
  <c r="G191" i="1"/>
  <c r="G26" i="1"/>
  <c r="G25" i="1" s="1"/>
  <c r="G24" i="1" s="1"/>
  <c r="G134" i="1" l="1"/>
  <c r="G130" i="1" l="1"/>
  <c r="G86" i="1"/>
  <c r="G619" i="1" l="1"/>
  <c r="G618" i="1" s="1"/>
  <c r="G617" i="1" s="1"/>
  <c r="G616" i="1" s="1"/>
  <c r="G615" i="1" s="1"/>
  <c r="G579" i="1"/>
  <c r="G578" i="1" s="1"/>
  <c r="G577" i="1" s="1"/>
  <c r="G576" i="1" s="1"/>
  <c r="G354" i="1"/>
  <c r="G326" i="1" l="1"/>
  <c r="G325" i="1" s="1"/>
  <c r="G324" i="1" s="1"/>
  <c r="G284" i="1" l="1"/>
  <c r="G17" i="1"/>
  <c r="G400" i="1" l="1"/>
  <c r="G399" i="1" s="1"/>
  <c r="G445" i="1"/>
  <c r="G444" i="1" s="1"/>
  <c r="G142" i="1" l="1"/>
  <c r="G73" i="1"/>
  <c r="G72" i="1" s="1"/>
  <c r="G322" i="1" l="1"/>
  <c r="G321" i="1" s="1"/>
  <c r="G320" i="1" l="1"/>
  <c r="G319" i="1"/>
  <c r="G318" i="1" s="1"/>
  <c r="G310" i="1"/>
  <c r="G309" i="1" s="1"/>
  <c r="G182" i="1"/>
  <c r="G99" i="1" l="1"/>
  <c r="G161" i="1"/>
  <c r="G153" i="1" s="1"/>
  <c r="G280" i="1"/>
  <c r="G279" i="1" s="1"/>
  <c r="G278" i="1" s="1"/>
  <c r="G277" i="1" s="1"/>
  <c r="G276" i="1" s="1"/>
  <c r="G409" i="1"/>
  <c r="G160" i="1" l="1"/>
  <c r="G234" i="1"/>
  <c r="G231" i="1"/>
  <c r="G228" i="1"/>
  <c r="G227" i="1" l="1"/>
  <c r="G186" i="1"/>
  <c r="G545" i="1" l="1"/>
  <c r="G544" i="1" s="1"/>
  <c r="G543" i="1" s="1"/>
  <c r="G607" i="1"/>
  <c r="G606" i="1" s="1"/>
  <c r="G151" i="1"/>
  <c r="G480" i="1" l="1"/>
  <c r="G479" i="1" s="1"/>
  <c r="G119" i="1" l="1"/>
  <c r="G96" i="1"/>
  <c r="G291" i="1" l="1"/>
  <c r="G288" i="1" s="1"/>
  <c r="G287" i="1" s="1"/>
  <c r="G283" i="1" s="1"/>
  <c r="G265" i="1"/>
  <c r="G198" i="1"/>
  <c r="G197" i="1" s="1"/>
  <c r="G196" i="1" s="1"/>
  <c r="G595" i="1"/>
  <c r="G594" i="1" s="1"/>
  <c r="G62" i="1"/>
  <c r="G61" i="1" s="1"/>
  <c r="G60" i="1" s="1"/>
  <c r="G150" i="1" l="1"/>
  <c r="G458" i="1" l="1"/>
  <c r="G457" i="1" s="1"/>
  <c r="G534" i="1"/>
  <c r="G533" i="1" s="1"/>
  <c r="G520" i="1" s="1"/>
  <c r="G299" i="1"/>
  <c r="G298" i="1" s="1"/>
  <c r="G297" i="1" s="1"/>
  <c r="G282" i="1" s="1"/>
  <c r="G314" i="1" l="1"/>
  <c r="G313" i="1" l="1"/>
  <c r="G312" i="1" s="1"/>
  <c r="G308" i="1" s="1"/>
  <c r="G149" i="1" l="1"/>
  <c r="G95" i="1"/>
  <c r="G497" i="1" l="1"/>
  <c r="G487" i="1" s="1"/>
  <c r="G604" i="1"/>
  <c r="G603" i="1" s="1"/>
  <c r="G586" i="1"/>
  <c r="G585" i="1" s="1"/>
  <c r="G486" i="1" l="1"/>
  <c r="G34" i="1"/>
  <c r="G16" i="1"/>
  <c r="G15" i="1" s="1"/>
  <c r="G14" i="1" s="1"/>
  <c r="G13" i="1" l="1"/>
  <c r="G387" i="1"/>
  <c r="G264" i="1" l="1"/>
  <c r="G46" i="1"/>
  <c r="G33" i="1" l="1"/>
  <c r="G29" i="1" s="1"/>
  <c r="G67" i="1"/>
  <c r="G66" i="1" s="1"/>
  <c r="G65" i="1" s="1"/>
  <c r="G71" i="1" l="1"/>
  <c r="G64" i="1" s="1"/>
  <c r="G28" i="1" l="1"/>
  <c r="G560" i="1" l="1"/>
  <c r="G602" i="1" l="1"/>
  <c r="G347" i="1"/>
  <c r="G306" i="1"/>
  <c r="G305" i="1" s="1"/>
  <c r="G304" i="1" s="1"/>
  <c r="G303" i="1" s="1"/>
  <c r="G381" i="1"/>
  <c r="G380" i="1" s="1"/>
  <c r="G379" i="1" s="1"/>
  <c r="G378" i="1" s="1"/>
  <c r="G353" i="1"/>
  <c r="G352" i="1" s="1"/>
  <c r="G351" i="1" s="1"/>
  <c r="G612" i="1"/>
  <c r="G611" i="1" s="1"/>
  <c r="G598" i="1"/>
  <c r="G583" i="1"/>
  <c r="G582" i="1" s="1"/>
  <c r="G559" i="1"/>
  <c r="G558" i="1" s="1"/>
  <c r="G557" i="1" s="1"/>
  <c r="G542" i="1"/>
  <c r="G456" i="1"/>
  <c r="G455" i="1" s="1"/>
  <c r="G440" i="1"/>
  <c r="G425" i="1"/>
  <c r="G424" i="1" s="1"/>
  <c r="G415" i="1"/>
  <c r="G414" i="1" s="1"/>
  <c r="G386" i="1"/>
  <c r="G385" i="1" s="1"/>
  <c r="G365" i="1"/>
  <c r="G364" i="1" s="1"/>
  <c r="G363" i="1" s="1"/>
  <c r="G362" i="1" s="1"/>
  <c r="G359" i="1"/>
  <c r="G358" i="1" s="1"/>
  <c r="G357" i="1" s="1"/>
  <c r="G356" i="1" s="1"/>
  <c r="G331" i="1"/>
  <c r="G330" i="1" s="1"/>
  <c r="G259" i="1"/>
  <c r="G258" i="1" s="1"/>
  <c r="G257" i="1" s="1"/>
  <c r="G246" i="1"/>
  <c r="G245" i="1" s="1"/>
  <c r="G244" i="1" s="1"/>
  <c r="G225" i="1"/>
  <c r="G217" i="1"/>
  <c r="G185" i="1"/>
  <c r="G181" i="1"/>
  <c r="G180" i="1" s="1"/>
  <c r="G141" i="1"/>
  <c r="G126" i="1"/>
  <c r="G123" i="1"/>
  <c r="G90" i="1"/>
  <c r="G85" i="1" s="1"/>
  <c r="G118" i="1" l="1"/>
  <c r="G190" i="1"/>
  <c r="G189" i="1" s="1"/>
  <c r="G552" i="1"/>
  <c r="G581" i="1"/>
  <c r="G575" i="1" s="1"/>
  <c r="G216" i="1"/>
  <c r="G215" i="1" s="1"/>
  <c r="G329" i="1"/>
  <c r="G328" i="1" s="1"/>
  <c r="G346" i="1"/>
  <c r="G345" i="1" s="1"/>
  <c r="G344" i="1" s="1"/>
  <c r="G338" i="1" s="1"/>
  <c r="G302" i="1"/>
  <c r="G423" i="1"/>
  <c r="G405" i="1"/>
  <c r="G384" i="1" s="1"/>
  <c r="G224" i="1"/>
  <c r="G223" i="1" s="1"/>
  <c r="G222" i="1" s="1"/>
  <c r="G221" i="1" s="1"/>
  <c r="G84" i="1"/>
  <c r="G80" i="1" s="1"/>
  <c r="G610" i="1"/>
  <c r="G609" i="1" s="1"/>
  <c r="G179" i="1" l="1"/>
  <c r="G117" i="1"/>
  <c r="G101" i="1" s="1"/>
  <c r="G350" i="1"/>
  <c r="G422" i="1"/>
  <c r="G421" i="1" s="1"/>
  <c r="G256" i="1"/>
  <c r="G243" i="1" s="1"/>
  <c r="G242" i="1" s="1"/>
  <c r="G12" i="1"/>
  <c r="G79" i="1" l="1"/>
  <c r="G78" i="1" s="1"/>
  <c r="G349" i="1"/>
  <c r="G621" i="1" l="1"/>
</calcChain>
</file>

<file path=xl/sharedStrings.xml><?xml version="1.0" encoding="utf-8"?>
<sst xmlns="http://schemas.openxmlformats.org/spreadsheetml/2006/main" count="3156" uniqueCount="441">
  <si>
    <t>к решению Усть-Калманского</t>
  </si>
  <si>
    <t>районного Совета депутатов</t>
  </si>
  <si>
    <t>Ведомственная структура расходов районного бюджета</t>
  </si>
  <si>
    <t>(тыс. рублей)</t>
  </si>
  <si>
    <t xml:space="preserve">Наименование                                           </t>
  </si>
  <si>
    <t>Код</t>
  </si>
  <si>
    <t>Рз</t>
  </si>
  <si>
    <t>Пр</t>
  </si>
  <si>
    <t>ЦСР</t>
  </si>
  <si>
    <t>ВР</t>
  </si>
  <si>
    <t>Сумма</t>
  </si>
  <si>
    <t>Комитет администрации Усть-Калманского района по культуре</t>
  </si>
  <si>
    <t>057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</si>
  <si>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</si>
  <si>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</si>
  <si>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</si>
  <si>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</si>
  <si>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>11 0 00 00000</t>
  </si>
  <si>
    <t>Расходы на реализацию мероприятий муниципальных целевых программ</t>
  </si>
  <si>
    <t>11 0 00 60990</t>
  </si>
  <si>
    <t>Субсидии бюджетным учреждениям</t>
  </si>
  <si>
    <t>610</t>
  </si>
  <si>
    <t>Образование</t>
  </si>
  <si>
    <t>07</t>
  </si>
  <si>
    <t>Дополнительное образование детей</t>
  </si>
  <si>
    <t>Расходы на обеспечение деятельности (оказание услуг) подведомственных учреждений</t>
  </si>
  <si>
    <t>02 0 00 00000</t>
  </si>
  <si>
    <t>Расходы на обеспечение деятельности (оказание услуг) подведомственных учреждений в сфере образования</t>
  </si>
  <si>
    <t>02 1 00 00000</t>
  </si>
  <si>
    <t>Обеспечение деятельности организаций (учреждений) дополнительного образования детей</t>
  </si>
  <si>
    <t>02 1 00 10420</t>
  </si>
  <si>
    <t xml:space="preserve">Молодежная политика </t>
  </si>
  <si>
    <t>Муниципальная программа "Развитие молодежной политики в Усть-Калманском районе на 2021-2025 годы"</t>
  </si>
  <si>
    <t>72 0 00 00000</t>
  </si>
  <si>
    <t>72 0 00 60990</t>
  </si>
  <si>
    <t>Закупка товаров, работ и услуг для обеспечения государственных (муниципальных) нужд</t>
  </si>
  <si>
    <t>200</t>
  </si>
  <si>
    <t>Другие вопросы в области образования</t>
  </si>
  <si>
    <t>09</t>
  </si>
  <si>
    <t>44 0 00 00000</t>
  </si>
  <si>
    <t>Укрепление материально-технической базы учреждений культуры</t>
  </si>
  <si>
    <t>44 0 00 60040</t>
  </si>
  <si>
    <t xml:space="preserve">Культура, кинематография </t>
  </si>
  <si>
    <t>08</t>
  </si>
  <si>
    <t xml:space="preserve">Культура </t>
  </si>
  <si>
    <t>01</t>
  </si>
  <si>
    <t>Расходы на обеспечение деятельности (оказание услуг) подведомственных учреждений в сфере культуры</t>
  </si>
  <si>
    <t>02 2 00 00000</t>
  </si>
  <si>
    <t xml:space="preserve">Учреждения культуры </t>
  </si>
  <si>
    <t>02 2 00 10530</t>
  </si>
  <si>
    <t>Музеи и постоянные выставки</t>
  </si>
  <si>
    <t>02 2 00 10560</t>
  </si>
  <si>
    <t>Библиотеки</t>
  </si>
  <si>
    <t>02 2 00 10570</t>
  </si>
  <si>
    <t xml:space="preserve">Расходы на реализацию мероприятий муниципальных целевых программ </t>
  </si>
  <si>
    <t>Иные вопросы в отраслях социальной сферы</t>
  </si>
  <si>
    <t xml:space="preserve">Другие вопросы в области культуры, кинематографии </t>
  </si>
  <si>
    <t>04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</si>
  <si>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</si>
  <si>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01 0 00 00000</t>
  </si>
  <si>
    <t>Расходы на обеспечение деятельности органов местного самоуправления</t>
  </si>
  <si>
    <t>01 2 00 00000</t>
  </si>
  <si>
    <t>Центральный аппарат органов местного самоуправления</t>
  </si>
  <si>
    <t>01 2 00 10110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</si>
  <si>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</si>
  <si>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</si>
  <si>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Уплата налогов, сборов и иных платежей</t>
  </si>
  <si>
    <t>850</t>
  </si>
  <si>
    <t>Расходы на обеспечение деятельности (оказание услуг) иных  подведомственных учреждений</t>
  </si>
  <si>
    <t>02 5 00 00000</t>
  </si>
  <si>
    <t>02 5 00 10820</t>
  </si>
  <si>
    <t>Пополнение библиотечного фонда</t>
  </si>
  <si>
    <t>44 0 00 60020</t>
  </si>
  <si>
    <t>Комитет администрации Усть-Калманского района по образованию</t>
  </si>
  <si>
    <t>074</t>
  </si>
  <si>
    <t>Дошкольное образование</t>
  </si>
  <si>
    <t>Муниципальная программа "Развитие образования в Усть-Калманском районе"</t>
  </si>
  <si>
    <t>58 0 00 00000</t>
  </si>
  <si>
    <t>Подпрограмма "Развитие дошкольного образования в Усть-Калманском районе" муниципальной программы "Развитие образования в Усть-Калманском районе"</t>
  </si>
  <si>
    <t>58 1 00 00000</t>
  </si>
  <si>
    <t>Обеспечение деятельности дошкольных образовательных организаций (учреждений)</t>
  </si>
  <si>
    <t>58 1 00 10390</t>
  </si>
  <si>
    <t xml:space="preserve"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</t>
  </si>
  <si>
    <t>58 1 00 70900</t>
  </si>
  <si>
    <t>Социальное обеспечение и иные выплаты населению</t>
  </si>
  <si>
    <t>300</t>
  </si>
  <si>
    <t>Софинансирование части расходов местных бюджетов по оплате труда работников муниципальных учреждений</t>
  </si>
  <si>
    <t>58 1 00 S0430</t>
  </si>
  <si>
    <t>Общее образование</t>
  </si>
  <si>
    <t>02</t>
  </si>
  <si>
    <t>Подпрограмма "Развитие общего образования в Усть-Калманском районе" муниципальной программы "Развитие образования в Усть-Калманском районе"</t>
  </si>
  <si>
    <t>58 2 00 00000</t>
  </si>
  <si>
    <t>Обеспечение деятельности школ - детских садов, школ начальных, неполных и  средних</t>
  </si>
  <si>
    <t>58 2 00 10400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</si>
  <si>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</si>
  <si>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58 2 00 70910</t>
  </si>
  <si>
    <t>58 2 00 L3042</t>
  </si>
  <si>
    <t>Подпрограмма "Молодежная политика в Усть-Калманском районе" муниципальной программы "Развитие образования в Усть-Калманском районе"</t>
  </si>
  <si>
    <t>58 3 00 00000</t>
  </si>
  <si>
    <t>Организация оздоровления, отдыха и занятости детей и подростков в каникулярное время</t>
  </si>
  <si>
    <t>58 3 00 60070</t>
  </si>
  <si>
    <t>Иные вопросы в области жилищно-коммунального хозяйства</t>
  </si>
  <si>
    <t>Иные расходы в области жилищно-коммунального хозяйства</t>
  </si>
  <si>
    <t>Софинансирование расходов на обеспечение расчетов за топливно-энергетические ресурсы, потребляемые учреждениями бюджетной сферы</t>
  </si>
  <si>
    <t>Подпрограмма "Развитие дополнительного образования детей и сферы отдыха и оздоровления детей в Усть-Калманском районе" муниципальной программы "Развитие образования в Усть-Калманском районе"</t>
  </si>
  <si>
    <t>Организация информационного обеспечения функционирования системы патриотического воспитания граждан</t>
  </si>
  <si>
    <t>58 3 00 60080</t>
  </si>
  <si>
    <t>58 3 00 10420</t>
  </si>
  <si>
    <t>Организация системы персонифицированного финансирования дополнительного образования</t>
  </si>
  <si>
    <t>Субсидии некоммерческим организациям (за исключением государственных (муниципальных) учреждений)</t>
  </si>
  <si>
    <t>630</t>
  </si>
  <si>
    <t>92 0 00 00000</t>
  </si>
  <si>
    <t>92 9 00 00000</t>
  </si>
  <si>
    <t>92 9 00 S1190</t>
  </si>
  <si>
    <t>Подпрограмма "Развитие дополнительного образования детей и сферы отдыха и оздоровления детей в Усть-Калманском районе" муниципальной программы "Развитие образования в Усть-Калманском район"</t>
  </si>
  <si>
    <t>Обеспечение деятельности детских оздоровительных учреждений</t>
  </si>
  <si>
    <t>58 3 00 10490</t>
  </si>
  <si>
    <t>58 3 00 S3212</t>
  </si>
  <si>
    <t>Руководство и управление в сфере установленных функций</t>
  </si>
  <si>
    <t>01 4 00 00000</t>
  </si>
  <si>
    <t>Функционирование комиссий по делам несовершеннолетних и защите их прав и организация и осуществление деятельности по опеке и попечительству над детьми-сиротами и детьми, оставшимися без попечения родителей</t>
  </si>
  <si>
    <t>01 4 00 70090</t>
  </si>
  <si>
    <t>Расходы на обеспечение деятельности (оказание услуг) иных подведомственных учреждений</t>
  </si>
  <si>
    <t>Муниципальная программа "Развитие образования в Усть-Калманском район"</t>
  </si>
  <si>
    <t>Подпрограмма "Общее и дополнительное образование" муниципальной программы "Развитие образования в Усть-Калманском районе"</t>
  </si>
  <si>
    <t>Проведение мероприятий для детей и молодежи</t>
  </si>
  <si>
    <t>58 2 00 16420</t>
  </si>
  <si>
    <t>Иные расходы органов государственной власти субъектов Российской Федерации и органов местного самоуправления</t>
  </si>
  <si>
    <t>99 0 00 00000</t>
  </si>
  <si>
    <t>Расходы на выполнение других обязательств государства</t>
  </si>
  <si>
    <t>99 9 00 00000</t>
  </si>
  <si>
    <t>Прочие выплаты по обязательствам государства</t>
  </si>
  <si>
    <t>99 9 00 14710</t>
  </si>
  <si>
    <t>Социальная политика</t>
  </si>
  <si>
    <t>10</t>
  </si>
  <si>
    <t>Охрана семьи и детства</t>
  </si>
  <si>
    <t>90 0 00 00000</t>
  </si>
  <si>
    <t>Иные вопросы в сфере социальной политики</t>
  </si>
  <si>
    <t>90 4 00 00000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</si>
  <si>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</si>
  <si>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90 4 00 70700</t>
  </si>
  <si>
    <t>Содержание ребенка в семье опекуна (попечителя) и приемной семье, а также вознаграждение, причитающееся приемному родителю</t>
  </si>
  <si>
    <t>90 4 00 70800</t>
  </si>
  <si>
    <t>Выплаты приемной семье на содержание подопечных детей</t>
  </si>
  <si>
    <t>90 4 00 70801</t>
  </si>
  <si>
    <t>Вознаграждение приемного родителя</t>
  </si>
  <si>
    <t>90 4 00 70802</t>
  </si>
  <si>
    <t>Выплаты семьям опекунов на содержание  подопечных детей</t>
  </si>
  <si>
    <t>90 4 00 70803</t>
  </si>
  <si>
    <t>Физическая культура и спорт</t>
  </si>
  <si>
    <t>11</t>
  </si>
  <si>
    <t>Массовый спорт</t>
  </si>
  <si>
    <t>70 0 00 00000</t>
  </si>
  <si>
    <t>70 0 00 60990</t>
  </si>
  <si>
    <t>Комитет по финансам, налоговой и кредитной политике администрации Усть-Калманского района Алтайского края</t>
  </si>
  <si>
    <t>092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</si>
  <si>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</si>
  <si>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</si>
  <si>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</si>
  <si>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</si>
  <si>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99 1 00 00000</t>
  </si>
  <si>
    <t>Резервные фонды местных администраций</t>
  </si>
  <si>
    <t>99 1 00 14100</t>
  </si>
  <si>
    <t>Резервные средства</t>
  </si>
  <si>
    <t>870</t>
  </si>
  <si>
    <t>Другие общегосударственные вопросы</t>
  </si>
  <si>
    <t>13</t>
  </si>
  <si>
    <t>Расходы на исполнение полномочий по ведению бюджетного учета и формированию бюджетной отчетности</t>
  </si>
  <si>
    <t>02 5 00 10960</t>
  </si>
  <si>
    <t>540</t>
  </si>
  <si>
    <t>Национальная оборона</t>
  </si>
  <si>
    <t>Мобилизационная и вневойсковая подготовка</t>
  </si>
  <si>
    <t>01 4 00 51180</t>
  </si>
  <si>
    <t>Субвенции</t>
  </si>
  <si>
    <t>530</t>
  </si>
  <si>
    <t>Защита населения и территории от чрезвычайных ситуаций природного и техногенного характера, пожарная безопасность</t>
  </si>
  <si>
    <t>Иные межбюджетные трансферты</t>
  </si>
  <si>
    <t>Национальная экономика</t>
  </si>
  <si>
    <t>Дорожное хозяйство (дорожные фонды)</t>
  </si>
  <si>
    <t>Иные вопросы в области национальной экономики</t>
  </si>
  <si>
    <t>91 0 00 00000</t>
  </si>
  <si>
    <t>Содержание, ремонт, реконструкция и строительство автомобильных дорог, являющихся муниципальной собственностью</t>
  </si>
  <si>
    <t>Жилищно-коммунальное хозяйство</t>
  </si>
  <si>
    <t>05</t>
  </si>
  <si>
    <t>Коммунальное хозяйство</t>
  </si>
  <si>
    <t>Благоустройство</t>
  </si>
  <si>
    <t>Культура</t>
  </si>
  <si>
    <t>Иные вопросы в сфере культуры и средств массовой информации</t>
  </si>
  <si>
    <t>90 2 00 00000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</si>
  <si>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</si>
  <si>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</si>
  <si>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Межбюджетных трансферты общего характера бюджетам субъектов Российской Федерации и муниципальных образований</t>
  </si>
  <si>
    <t>98 0 00 00000</t>
  </si>
  <si>
    <t>Выравнивание бюджетной обеспеченности муниципальных образований</t>
  </si>
  <si>
    <t>98 1 00 00000</t>
  </si>
  <si>
    <t>Выравнивание бюджетной обеспеченности поселений из районного фонда финансовой поддержки поселений</t>
  </si>
  <si>
    <t>98 1 00 60220</t>
  </si>
  <si>
    <t xml:space="preserve">Дотации </t>
  </si>
  <si>
    <t>510</t>
  </si>
  <si>
    <t>Прочие межбюджетные трансферты общего характера</t>
  </si>
  <si>
    <t>Межбюджетные трансферты общего характера бюджетам субъектов Российской Федерации и муниципальных образований</t>
  </si>
  <si>
    <t>98 5 00 00000</t>
  </si>
  <si>
    <t>Прочие межбюджетные трансферты, передаваемые муниципальным образованиям</t>
  </si>
  <si>
    <t>98 5 00 60410</t>
  </si>
  <si>
    <t>Администрация Усть-Калманского района Алтайского края</t>
  </si>
  <si>
    <t>303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</si>
  <si>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</si>
  <si>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</si>
  <si>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 xml:space="preserve">01 2 00 10120 </t>
  </si>
  <si>
    <t>Функционирование законодательных (представительных ) органов государственной власти и представительных органов муниципальных образований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</si>
  <si>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</si>
  <si>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</si>
  <si>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</si>
  <si>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Закупка товаров, работ и услуг для государственных (муниципальных) нужд</t>
  </si>
  <si>
    <t>Функционирование административных комиссий при местных администрациях</t>
  </si>
  <si>
    <t>01 4 00 70060</t>
  </si>
  <si>
    <t>Муниципальная программа "Энергосбережение и повышение энергетической эффективности в Усть-Калманском районе на 2021-2025 годы"</t>
  </si>
  <si>
    <t>19 0 00 00000</t>
  </si>
  <si>
    <t>Расходы на реализацию мероприятий муниципальных целевых программ за счет средств районного бюджета</t>
  </si>
  <si>
    <t>19 0 00 60990</t>
  </si>
  <si>
    <t>47 0 00 00000</t>
  </si>
  <si>
    <t>47 0 00 60990</t>
  </si>
  <si>
    <t>Муниципальная программа "Комплексные меры противодействия злоупотреблению наркотиками и их незаконному обороту в Усть-Калманском районе на 2021-2025 годы"</t>
  </si>
  <si>
    <t>67 0 00 00000</t>
  </si>
  <si>
    <t>67 0 00 60990</t>
  </si>
  <si>
    <t>Мероприятия по стимулированию инвестиционной активности</t>
  </si>
  <si>
    <t>91 1 00 00000</t>
  </si>
  <si>
    <t>Оценка недвижимости, признание прав и регулирование отношений по государственной собственности</t>
  </si>
  <si>
    <t>91 1 00 17380</t>
  </si>
  <si>
    <t>Учреждения по обеспечению национальной безопасности и правоохранительной деятельности</t>
  </si>
  <si>
    <t>02 5 00 10860</t>
  </si>
  <si>
    <t>Муниципальная программа «Повышение безопасности дорожного движения в Усть-Калманском районе на 2021-2026 годы"</t>
  </si>
  <si>
    <t>10 0 00 00000</t>
  </si>
  <si>
    <t>10 0 00 60990</t>
  </si>
  <si>
    <t>40 0 00 00000</t>
  </si>
  <si>
    <t>40 0 00 60990</t>
  </si>
  <si>
    <t>Иные вопросы местного значения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</si>
  <si>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</si>
  <si>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Сельское хозяйство и рыболовство</t>
  </si>
  <si>
    <t>22 0 00 00000</t>
  </si>
  <si>
    <t>22 0 00 60990</t>
  </si>
  <si>
    <t>Премии и гранты</t>
  </si>
  <si>
    <t>350</t>
  </si>
  <si>
    <t>Мероприятия в области сельского хозяйства</t>
  </si>
  <si>
    <t>91 4 00 00000</t>
  </si>
  <si>
    <t>Отлов и содержание безнадзорных животных</t>
  </si>
  <si>
    <t>91 4 00 S0400</t>
  </si>
  <si>
    <t>Транспорт</t>
  </si>
  <si>
    <t>Создание условий для предоставления транспортных услуг населению</t>
  </si>
  <si>
    <t>Средства на обеспечение расчетов за уголь и коммунальные услуги</t>
  </si>
  <si>
    <t>92 9 00 60190</t>
  </si>
  <si>
    <t>Закупка товаров, работ и услуг для обеспечения государственных</t>
  </si>
  <si>
    <t>Расходы на реализацию мероприятий по строительству, реконструкции, ремонту и капитальному ремонту объектов теплоснабжения</t>
  </si>
  <si>
    <t>92 9 00 S0460</t>
  </si>
  <si>
    <t>Софинансирование капитальных вложений в объекты муниципальной собственности по мероприятиям краевой адресной 
инвестиционной программы</t>
  </si>
  <si>
    <t>92 9 00 S0992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</si>
  <si>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</si>
  <si>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</si>
  <si>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"Экология и охрана окружающей среды Усть-Калманского района на 2021-2025 годы"</t>
  </si>
  <si>
    <t>35 0 00 00000</t>
  </si>
  <si>
    <t>35 0 00 60990</t>
  </si>
  <si>
    <t>Другие вопросы в области охраны окружающей среды</t>
  </si>
  <si>
    <t>Создание условий для массового отдыха жителей поселения и организация обустройства мест массового отдыха населения</t>
  </si>
  <si>
    <t xml:space="preserve">Образование   </t>
  </si>
  <si>
    <t>Пенсионное обеспечение</t>
  </si>
  <si>
    <t>Доплаты к пенсиям</t>
  </si>
  <si>
    <t>90 4 00 16270</t>
  </si>
  <si>
    <t>Социальное обеспечение населения</t>
  </si>
  <si>
    <t>Муниципальная программа "Обеспечение жильем молодых семей в Усть-Калманском районе на 2021-2025 годы"</t>
  </si>
  <si>
    <t>14 0 00 00000</t>
  </si>
  <si>
    <t>Реализация мероприятий по обеспечению жильем молодых семей</t>
  </si>
  <si>
    <t>14 0 00 L4970</t>
  </si>
  <si>
    <t>57 0 00 00000</t>
  </si>
  <si>
    <t>57 0 00 60990</t>
  </si>
  <si>
    <t>71 0 00 00000</t>
  </si>
  <si>
    <t>71 0 00 60990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</si>
  <si>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</si>
  <si>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90 4 00 51760</t>
  </si>
  <si>
    <t>Средства массовой информации</t>
  </si>
  <si>
    <t>12</t>
  </si>
  <si>
    <t>Периодическая печать и издательства</t>
  </si>
  <si>
    <t xml:space="preserve">                                                                                           </t>
  </si>
  <si>
    <t>Мероприятия в сфере средств массовой информации</t>
  </si>
  <si>
    <t>90 2 00 16520</t>
  </si>
  <si>
    <t>02 1 00 S0430</t>
  </si>
  <si>
    <t>02 5 00 S0430</t>
  </si>
  <si>
    <t>99 9 00 S0430</t>
  </si>
  <si>
    <t>Расходы на реализацию мероприятий, направленных на обеспечение стабильного водоснабжения населения Алтайского края</t>
  </si>
  <si>
    <t>91 2 00 67260</t>
  </si>
  <si>
    <t>Расходы на реализацию мероприятий в области дорожного хозяйства</t>
  </si>
  <si>
    <t>91 5 00 00000</t>
  </si>
  <si>
    <t>Мероприятия по реализации проектов развития (создания) общественной инфраструктуры, основанных на местных инициативах</t>
  </si>
  <si>
    <t>Расходы на реализацию проектов развития (создания) общественной инфраструктуры, основанных на местных инициативах</t>
  </si>
  <si>
    <t>91 5 00 S0260</t>
  </si>
  <si>
    <t>12 0 00 00000</t>
  </si>
  <si>
    <t>12 0 00 60990</t>
  </si>
  <si>
    <t>Муниципальная программа в области защиты населения и территорий от чрезвычайных ситуаций, обеспечения пожарной безобасности людей на водных объектах (в области финансирования мероприятий по защите населения и  территорий от чрезвычайных ситуаций) Усть-Калманского района</t>
  </si>
  <si>
    <t>55 0 00 00000</t>
  </si>
  <si>
    <t>55 0 00 60990</t>
  </si>
  <si>
    <t>Муниципальная программа "Развитие общественного здоровья на территории Усть-Калманского района на 2021-2025 годы"</t>
  </si>
  <si>
    <t>Муниципальная программа "Комплексное развитие сельских территорий Усть-Калманского района" на 2020-2025г</t>
  </si>
  <si>
    <t>52 0 00 00000</t>
  </si>
  <si>
    <t>52 0 00 60990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</si>
  <si>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</si>
  <si>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99 2 00 00000</t>
  </si>
  <si>
    <t xml:space="preserve">99 2 00 15015   </t>
  </si>
  <si>
    <t xml:space="preserve">99 2 00 15024   </t>
  </si>
  <si>
    <t>99 5 00 00000</t>
  </si>
  <si>
    <t>Расходы на выполнение переданных полномочий муниципальных районов</t>
  </si>
  <si>
    <t>99 5 00 14331</t>
  </si>
  <si>
    <t>Расходы на 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</si>
  <si>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Участие в предупреждении и ликвидации последствий чрезвычайных ситуаций в границах поселения</t>
  </si>
  <si>
    <t>Расходы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</si>
  <si>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99 5 00 14040</t>
  </si>
  <si>
    <t>99 5 00 14180</t>
  </si>
  <si>
    <t>Расходы на содержание мест захоронения</t>
  </si>
  <si>
    <t>99 5 00 14220</t>
  </si>
  <si>
    <t>Расходы на  сохранение, использование и популяризацию объектов культурного наследия (памятников истории и культуры) местного (муниципального значения)</t>
  </si>
  <si>
    <t>99 5 00 15193</t>
  </si>
  <si>
    <t>99 5 00 67270</t>
  </si>
  <si>
    <t>Расходы на  сохранение, использование и популяризацию объектов культурного наследия (памятников истории и культуры) местного (муниципального) значения</t>
  </si>
  <si>
    <t>304</t>
  </si>
  <si>
    <t>305</t>
  </si>
  <si>
    <t>306</t>
  </si>
  <si>
    <t>58 2 00 S0430</t>
  </si>
  <si>
    <t>58 3 00 S0430</t>
  </si>
  <si>
    <t xml:space="preserve">99 2 00 15070   </t>
  </si>
  <si>
    <t>99 2 00 14040</t>
  </si>
  <si>
    <t>99 2 00 14180</t>
  </si>
  <si>
    <t>99 2 00 14220</t>
  </si>
  <si>
    <t>99 2 00 14331</t>
  </si>
  <si>
    <t>99 2 00 14080</t>
  </si>
  <si>
    <t>99 2 00 15193</t>
  </si>
  <si>
    <t>Ремонт дороги в п.Новый Чарыш</t>
  </si>
  <si>
    <t>91 5 00 S0261</t>
  </si>
  <si>
    <t>02 2 00 S0430</t>
  </si>
  <si>
    <t>52 0 00 S0630</t>
  </si>
  <si>
    <t>Другие вопросы в области национальной экономики</t>
  </si>
  <si>
    <t>Подготовка и утверждение генеральных планов поселения, правил землепользования и застройки в части выполнения работ по описанию местоположения границ населенных пунктов, границ территориальных зон</t>
  </si>
  <si>
    <t>99 5 0014200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</si>
  <si>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</si>
  <si>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</si>
  <si>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74 0 00 00000</t>
  </si>
  <si>
    <t>74 0 00 60990</t>
  </si>
  <si>
    <t>Муниципальная программа "Модернизация жилищно-коммунального комплекса Усть-Калманского района на 2022-2026 годы"</t>
  </si>
  <si>
    <t>43 0 00 00000</t>
  </si>
  <si>
    <t>58 2 00 S0940</t>
  </si>
  <si>
    <t>43 0 00 S3020</t>
  </si>
  <si>
    <t>Районная целевая программа "Развитие культуры Усть-Калманского района на 2023-2027 годы"</t>
  </si>
  <si>
    <t xml:space="preserve">Районная целевая программа "Развитие культуры Усть-Калманского района на 2023-2027 годы" </t>
  </si>
  <si>
    <t xml:space="preserve">Муниципальная программа "Улучшение качества жизни граждан пожилого возраста на 2023г.-2025г." </t>
  </si>
  <si>
    <t>91 5 00 S0263</t>
  </si>
  <si>
    <t>Обустройство спортивной площадки в с.Новобураново</t>
  </si>
  <si>
    <t>99 9 00 S1210</t>
  </si>
  <si>
    <t xml:space="preserve">Муниципальная программа "Социальная поддержка граждан на 2023-2025 годы по Усть-Калманскому району" </t>
  </si>
  <si>
    <t>48 0 00 00000</t>
  </si>
  <si>
    <t>Муниципальная программа "Капитальный ремонт общеобразовательных организаций Усть-Калманского района на 2021-2025 годы"</t>
  </si>
  <si>
    <t>48 0 00 60990</t>
  </si>
  <si>
    <t>91 1 00 17090</t>
  </si>
  <si>
    <t>Мероприятия по землеустройству и землепользованию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</si>
  <si>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</si>
  <si>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"Противодействие терроризму и экстремизму в Усть-Калманском районе» на 2024-2026 гг</t>
  </si>
  <si>
    <t>Обустройство площадок накопления ТКО</t>
  </si>
  <si>
    <t>52 0 00 18100</t>
  </si>
  <si>
    <t>99 2 00 14060</t>
  </si>
  <si>
    <t>99 5 00 14080</t>
  </si>
  <si>
    <t>58 3 00 10440</t>
  </si>
  <si>
    <t>58 3 00 60060</t>
  </si>
  <si>
    <t>Проведение детской оздоровительной кампании в муниципальных учреждениях отдыха и оздоровления детей</t>
  </si>
  <si>
    <t>Расходы на обеспечение проживающих в поселении и нуждающихся в жилых помещениях малоимущих граждан жилыми помещениями,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</si>
  <si>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Проведение работ на объектах культурного наследия</t>
  </si>
  <si>
    <t xml:space="preserve">90 2 00 S0180 </t>
  </si>
  <si>
    <t>Муниципальная программа "Привлечение молодых специалистов и предоставление им мер социальной поддержки в Усть-Калманском районе на 2021-2025 годы"</t>
  </si>
  <si>
    <t>Расходы, осуществляемые в целях соблюдения предельных (максимальных) индексов изменения размера вносимой гражданами платы за коммунальные услуги</t>
  </si>
  <si>
    <t>99 5 00 14060</t>
  </si>
  <si>
    <t>75 0 00 00000</t>
  </si>
  <si>
    <t>Муниципальная программа "Профилактика безнадзорности и правонарушений несовершеннолетних в Усть-калманском районе на 2024-2026 годы"</t>
  </si>
  <si>
    <t>75 0 00 60990</t>
  </si>
  <si>
    <t>41 0 00 00000</t>
  </si>
  <si>
    <t>Муниципальная программа "Патриотическое воспитание граждан в Усть-калманском районе на 2024-2026 годы"</t>
  </si>
  <si>
    <t>41 0 00 60990</t>
  </si>
  <si>
    <t>Благоустройство кладбища в с.Чарышское</t>
  </si>
  <si>
    <t>58 3 00 S6900</t>
  </si>
  <si>
    <t>58 2 00 S6890</t>
  </si>
  <si>
    <t>Расходы на обеспечение бесплатным одноразовым горячим питанием детей из многодетных семей</t>
  </si>
  <si>
    <t>92 9 00 18030</t>
  </si>
  <si>
    <t>Мероприятия в области коммунального хозяйства</t>
  </si>
  <si>
    <t>52 0 00 S0260</t>
  </si>
  <si>
    <t>58 2 Ю6 00000</t>
  </si>
  <si>
    <t>58 2 Ю6 51790</t>
  </si>
  <si>
    <t>58 2 Ю6 53032</t>
  </si>
  <si>
    <t>Проведение мероприятий по обеспечению деятельности советников директора по воспитанию и взаимодействию с детскими 
общественными объединениями в общеобразовательных организациях 
Алтайского края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</si>
  <si>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(расходы на реализацию мероприятий в муниципальных учреждениях)</t>
  </si>
  <si>
    <t>Расходы на обеспечение бесплатным двухразовым питанием обучающихся с ограниченными возможностями здоровья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</si>
  <si>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(расходы на реализацию мероприятий в муниципальных учреждениях)</t>
  </si>
  <si>
    <t>Развитие системы отдыха и укрепления здоровья детей (организация отдыха и оздоровления детей)</t>
  </si>
  <si>
    <t>Строительство, реконструкция, ремонт и капитальный ремонт объектов теплоснабжения</t>
  </si>
  <si>
    <t>Обеспечение расчетов за топливно-энергетические ресурсы</t>
  </si>
  <si>
    <t>Предоставление целевых социальных выплат на строительство (приобретение) жилья гражданам, проживающим на сельских территориях или изъявившим желание постоянно проживать на сельских территориях, и нуждающимся в лучшении жилищных условий</t>
  </si>
  <si>
    <t>92 9 00 SТ190</t>
  </si>
  <si>
    <t>52 0 00 SД110</t>
  </si>
  <si>
    <t>43 0 00 SТ460</t>
  </si>
  <si>
    <t>43 0 00 60990</t>
  </si>
  <si>
    <t>99 2 00 67270</t>
  </si>
  <si>
    <t>Муниципальная программа "Развитие физической культуры и спорта в Усть-Калманском районе на 2025-2028 годы"</t>
  </si>
  <si>
    <t>Районная  целевая программа "Профилактика преступлений и иных правонарушений в Усть-Калманском районе на 2025-2028 годы"</t>
  </si>
  <si>
    <t>Участие в организации деятельности по накоплению (в том числе раздельному накоплению) и транспортированию твердых коммунальных отходов</t>
  </si>
  <si>
    <t>на 2025 год</t>
  </si>
  <si>
    <t>Муниципальная программа «Развитие сельского хозяйства Усть-Калманского района» на 2025-2029 годы</t>
  </si>
  <si>
    <t>Муниципальная программа "Развитие информационно-коммуникационных технологий органов местного самоуправления Усть-Калманского района на 2024-2028 годы"</t>
  </si>
  <si>
    <t>58 2 Ю6 50502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</si>
  <si>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(расходы на реализацию мероприятий в муниципальных учреждениях)</t>
  </si>
  <si>
    <t>Учебно-методические кабинеты, бухгалтерии,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</si>
  <si>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Региональный проект 
«Педагоги и наставники (Алтайский край)»</t>
  </si>
  <si>
    <t>Расходы на обеспечение проживающих в поселении и нуждающихся в жилых помещениях малоимущих граждан жилыми помещениями, осуществление муниципального жилищного контроля, а также иных полномочий органов местного самоуправления в соответствии  с жилищным законодательством</t>
  </si>
  <si>
    <t>Муниципальная программа "Патриотическое воспитание граждан в Усть-Калманском районе на 2024-2026 годы"</t>
  </si>
  <si>
    <t>Муниципальная программа "Профилактика безнадзорности и правонарушений несовершеннолетних в Усть-Калманском районе на 2024-2026 годы"</t>
  </si>
  <si>
    <t>58 1 00 16580</t>
  </si>
  <si>
    <t>Обеспечение мер поддержки участников СВО и членов их семей</t>
  </si>
  <si>
    <t>58 2 00 16580</t>
  </si>
  <si>
    <t>830</t>
  </si>
  <si>
    <t>Исполнение судебных актов</t>
  </si>
  <si>
    <t>Мероприятия в сфере транспорта и дорожного хозяйства</t>
  </si>
  <si>
    <t>91 2 00 00000</t>
  </si>
  <si>
    <t>91 2 00 60030</t>
  </si>
  <si>
    <t>620</t>
  </si>
  <si>
    <t xml:space="preserve">Расходы на возмещение фактически понесенных затрат </t>
  </si>
  <si>
    <t>Субсидии автономным учреждениям</t>
  </si>
  <si>
    <t>92 9 00 18032</t>
  </si>
  <si>
    <t>92 9 00 18200</t>
  </si>
  <si>
    <t>Изготовление контейнеров и обустройство площадок для отходов 1-2 класса опасности</t>
  </si>
  <si>
    <t>Приложение № 3</t>
  </si>
  <si>
    <t>Обеспечение мероприятий по модернизации систем коммунальной инфраструктуры за счет средств публично-правовой компании «Фонд развития территорий»</t>
  </si>
  <si>
    <t>43 0 00 09505</t>
  </si>
  <si>
    <t>400</t>
  </si>
  <si>
    <t>Капитальные вложения в объекты государственной (муниципальной) собственности</t>
  </si>
  <si>
    <t>58 3 00 S4112</t>
  </si>
  <si>
    <t>Расходы на капитальный ремонт зданий региональных и муниципальных общеобразовательных организаций (софинансирование мероприятий по капитальному ремонту объектов муниципальной собственности)</t>
  </si>
  <si>
    <t>от 29.04.2025 г. № 9</t>
  </si>
  <si>
    <t xml:space="preserve">Муниципальная программа "Улучшение качества жизни граждан пожилого возраста на 2023 - 2025 гг." 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</si>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</sst>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"/>
      <charset val="1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i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sz val="12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16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7" fillId="0" borderId="0" xfId="0" applyFont="1"/>
    <xf numFmtId="0" fontId="4" fillId="2" borderId="0" xfId="0" applyFont="1" applyFill="1" applyAlignment="1">
      <alignment horizontal="center" vertical="center"/>
    </xf>
    <xf numFmtId="164" fontId="8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0" fillId="0" borderId="0" xfId="0" applyFont="1"/>
    <xf numFmtId="0" fontId="8" fillId="0" borderId="0" xfId="0" applyFont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3" borderId="0" xfId="0" applyFont="1" applyFill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9" fontId="13" fillId="0" borderId="0" xfId="0" applyNumberFormat="1" applyFont="1" applyAlignment="1">
      <alignment vertical="center"/>
    </xf>
    <xf numFmtId="0" fontId="5" fillId="4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0" fillId="3" borderId="0" xfId="0" applyFill="1" applyBorder="1"/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Border="1"/>
    <xf numFmtId="0" fontId="5" fillId="3" borderId="0" xfId="0" applyFont="1" applyFill="1"/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Border="1" applyAlignment="1">
      <alignment horizontal="left" vertical="center" wrapText="1"/>
    </xf>
    <xf numFmtId="49" fontId="8" fillId="3" borderId="0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" fillId="3" borderId="0" xfId="0" applyFont="1" applyFill="1"/>
    <xf numFmtId="0" fontId="2" fillId="3" borderId="0" xfId="0" applyFont="1" applyFill="1"/>
    <xf numFmtId="0" fontId="0" fillId="0" borderId="0" xfId="0" applyAlignment="1">
      <alignment horizontal="center" vertical="center"/>
    </xf>
    <xf numFmtId="0" fontId="4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right" vertical="center" wrapText="1"/>
    </xf>
    <xf numFmtId="0" fontId="4" fillId="3" borderId="0" xfId="0" applyFont="1" applyFill="1" applyAlignment="1">
      <alignment horizontal="left" vertical="center"/>
    </xf>
    <xf numFmtId="0" fontId="14" fillId="3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49" fontId="14" fillId="3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wrapText="1"/>
    </xf>
    <xf numFmtId="0" fontId="8" fillId="3" borderId="2" xfId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 wrapText="1"/>
    </xf>
    <xf numFmtId="0" fontId="8" fillId="3" borderId="2" xfId="1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2" xfId="1" applyNumberFormat="1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wrapText="1"/>
    </xf>
    <xf numFmtId="0" fontId="15" fillId="2" borderId="2" xfId="0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wrapText="1"/>
    </xf>
    <xf numFmtId="0" fontId="8" fillId="2" borderId="2" xfId="1" applyFont="1" applyFill="1" applyBorder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4"/>
  <sheetViews>
    <sheetView tabSelected="1" view="pageBreakPreview" topLeftCell="A602" zoomScale="70" zoomScaleNormal="75" zoomScaleSheetLayoutView="70" zoomScalePageLayoutView="75" workbookViewId="0">
      <selection activeCell="A137" sqref="A137"/>
    </sheetView>
  </sheetViews>
  <sheetFormatPr defaultRowHeight="15" x14ac:dyDescent="0.2"/>
  <cols>
    <col min="1" max="1" width="42" style="41" customWidth="1"/>
    <col min="2" max="2" width="5.42578125" style="33" customWidth="1"/>
    <col min="3" max="3" width="5.7109375" style="33" customWidth="1"/>
    <col min="4" max="4" width="5.85546875" style="33" customWidth="1"/>
    <col min="5" max="5" width="14.7109375" style="33" customWidth="1"/>
    <col min="6" max="6" width="5.7109375" style="33" customWidth="1"/>
    <col min="7" max="7" width="10" style="7" customWidth="1"/>
    <col min="8" max="8" width="13.140625" style="19" customWidth="1"/>
    <col min="9" max="9" width="12.28515625" style="8" customWidth="1"/>
    <col min="10" max="10" width="8.7109375" style="15" customWidth="1"/>
    <col min="11" max="11" width="9.28515625" customWidth="1"/>
    <col min="12" max="963" width="8.7109375" customWidth="1"/>
  </cols>
  <sheetData>
    <row r="1" spans="1:10" s="2" customFormat="1" ht="18.75" x14ac:dyDescent="0.2">
      <c r="A1" s="31"/>
      <c r="B1" s="31"/>
      <c r="C1" s="31"/>
      <c r="D1" s="49" t="s">
        <v>431</v>
      </c>
      <c r="E1" s="49"/>
      <c r="F1" s="49"/>
      <c r="G1" s="49"/>
      <c r="H1" s="17"/>
      <c r="I1" s="9"/>
    </row>
    <row r="2" spans="1:10" ht="18.75" x14ac:dyDescent="0.2">
      <c r="A2" s="12"/>
      <c r="B2" s="32"/>
      <c r="D2" s="49" t="s">
        <v>0</v>
      </c>
      <c r="E2" s="49"/>
      <c r="F2" s="49"/>
      <c r="G2" s="49"/>
    </row>
    <row r="3" spans="1:10" ht="18.75" customHeight="1" x14ac:dyDescent="0.2">
      <c r="A3" s="34"/>
      <c r="B3" s="32"/>
      <c r="D3" s="49" t="s">
        <v>1</v>
      </c>
      <c r="E3" s="49"/>
      <c r="F3" s="49"/>
      <c r="G3" s="49"/>
    </row>
    <row r="4" spans="1:10" ht="15.75" customHeight="1" x14ac:dyDescent="0.2">
      <c r="A4" s="12"/>
      <c r="B4" s="32"/>
      <c r="D4" s="49" t="s">
        <v>438</v>
      </c>
      <c r="E4" s="49"/>
      <c r="F4" s="49"/>
      <c r="G4" s="49"/>
    </row>
    <row r="5" spans="1:10" ht="7.5" customHeight="1" x14ac:dyDescent="0.2">
      <c r="A5" s="35"/>
      <c r="D5" s="36"/>
      <c r="E5" s="36"/>
      <c r="F5" s="36"/>
      <c r="G5" s="5"/>
    </row>
    <row r="6" spans="1:10" ht="18" customHeight="1" x14ac:dyDescent="0.2">
      <c r="A6" s="43" t="s">
        <v>2</v>
      </c>
      <c r="B6" s="43"/>
      <c r="C6" s="43"/>
      <c r="D6" s="43"/>
      <c r="E6" s="43"/>
      <c r="F6" s="43"/>
      <c r="G6" s="43"/>
    </row>
    <row r="7" spans="1:10" ht="18.75" customHeight="1" x14ac:dyDescent="0.2">
      <c r="A7" s="43" t="s">
        <v>407</v>
      </c>
      <c r="B7" s="43"/>
      <c r="C7" s="43"/>
      <c r="D7" s="43"/>
      <c r="E7" s="43"/>
      <c r="F7" s="43"/>
      <c r="G7" s="43"/>
    </row>
    <row r="8" spans="1:10" ht="9" customHeight="1" x14ac:dyDescent="0.2">
      <c r="A8" s="44"/>
      <c r="B8" s="44"/>
      <c r="C8" s="44"/>
      <c r="D8" s="44"/>
      <c r="E8" s="44"/>
      <c r="F8" s="44"/>
      <c r="G8" s="44"/>
    </row>
    <row r="9" spans="1:10" ht="24.75" customHeight="1" x14ac:dyDescent="0.2">
      <c r="A9" s="48" t="s">
        <v>3</v>
      </c>
      <c r="B9" s="48"/>
      <c r="C9" s="48"/>
      <c r="D9" s="48"/>
      <c r="E9" s="48"/>
      <c r="F9" s="48"/>
      <c r="G9" s="48"/>
    </row>
    <row r="10" spans="1:10" ht="12.75" customHeight="1" x14ac:dyDescent="0.2">
      <c r="A10" s="50" t="s">
        <v>4</v>
      </c>
      <c r="B10" s="50" t="s">
        <v>5</v>
      </c>
      <c r="C10" s="50" t="s">
        <v>6</v>
      </c>
      <c r="D10" s="50" t="s">
        <v>7</v>
      </c>
      <c r="E10" s="50" t="s">
        <v>8</v>
      </c>
      <c r="F10" s="50" t="s">
        <v>9</v>
      </c>
      <c r="G10" s="51" t="s">
        <v>10</v>
      </c>
    </row>
    <row r="11" spans="1:10" ht="12.75" customHeight="1" x14ac:dyDescent="0.2">
      <c r="A11" s="50"/>
      <c r="B11" s="50"/>
      <c r="C11" s="50"/>
      <c r="D11" s="50"/>
      <c r="E11" s="50"/>
      <c r="F11" s="50"/>
      <c r="G11" s="51"/>
    </row>
    <row r="12" spans="1:10" s="4" customFormat="1" ht="31.5" x14ac:dyDescent="0.2">
      <c r="A12" s="52" t="s">
        <v>11</v>
      </c>
      <c r="B12" s="53" t="s">
        <v>12</v>
      </c>
      <c r="C12" s="53"/>
      <c r="D12" s="53"/>
      <c r="E12" s="53"/>
      <c r="F12" s="53"/>
      <c r="G12" s="54">
        <f>G13+G28</f>
        <v>36351.399999999994</v>
      </c>
      <c r="H12" s="20"/>
      <c r="I12" s="10"/>
      <c r="J12" s="21"/>
    </row>
    <row r="13" spans="1:10" ht="15.75" x14ac:dyDescent="0.2">
      <c r="A13" s="55" t="s">
        <v>22</v>
      </c>
      <c r="B13" s="56" t="s">
        <v>12</v>
      </c>
      <c r="C13" s="56" t="s">
        <v>23</v>
      </c>
      <c r="D13" s="56"/>
      <c r="E13" s="56"/>
      <c r="F13" s="55"/>
      <c r="G13" s="57">
        <f>G14</f>
        <v>8632.7999999999993</v>
      </c>
    </row>
    <row r="14" spans="1:10" ht="15.75" x14ac:dyDescent="0.2">
      <c r="A14" s="55" t="s">
        <v>24</v>
      </c>
      <c r="B14" s="56" t="s">
        <v>12</v>
      </c>
      <c r="C14" s="56" t="s">
        <v>23</v>
      </c>
      <c r="D14" s="56" t="s">
        <v>14</v>
      </c>
      <c r="E14" s="56"/>
      <c r="F14" s="55"/>
      <c r="G14" s="57">
        <f>G15+G21+G24</f>
        <v>8632.7999999999993</v>
      </c>
    </row>
    <row r="15" spans="1:10" ht="47.25" x14ac:dyDescent="0.25">
      <c r="A15" s="58" t="s">
        <v>25</v>
      </c>
      <c r="B15" s="56" t="s">
        <v>12</v>
      </c>
      <c r="C15" s="56" t="s">
        <v>23</v>
      </c>
      <c r="D15" s="56" t="s">
        <v>14</v>
      </c>
      <c r="E15" s="56" t="s">
        <v>26</v>
      </c>
      <c r="F15" s="55"/>
      <c r="G15" s="57">
        <f>G16</f>
        <v>8421</v>
      </c>
    </row>
    <row r="16" spans="1:10" ht="47.25" x14ac:dyDescent="0.25">
      <c r="A16" s="58" t="s">
        <v>27</v>
      </c>
      <c r="B16" s="56" t="s">
        <v>12</v>
      </c>
      <c r="C16" s="56" t="s">
        <v>23</v>
      </c>
      <c r="D16" s="56" t="s">
        <v>14</v>
      </c>
      <c r="E16" s="56" t="s">
        <v>28</v>
      </c>
      <c r="F16" s="55"/>
      <c r="G16" s="57">
        <f>G17+G19</f>
        <v>8421</v>
      </c>
    </row>
    <row r="17" spans="1:7" ht="47.25" x14ac:dyDescent="0.25">
      <c r="A17" s="58" t="s">
        <v>29</v>
      </c>
      <c r="B17" s="56" t="s">
        <v>12</v>
      </c>
      <c r="C17" s="56" t="s">
        <v>23</v>
      </c>
      <c r="D17" s="56" t="s">
        <v>14</v>
      </c>
      <c r="E17" s="56" t="s">
        <v>30</v>
      </c>
      <c r="F17" s="55"/>
      <c r="G17" s="57">
        <f>G18</f>
        <v>6440.2</v>
      </c>
    </row>
    <row r="18" spans="1:7" ht="15.75" x14ac:dyDescent="0.2">
      <c r="A18" s="59" t="s">
        <v>20</v>
      </c>
      <c r="B18" s="56" t="s">
        <v>12</v>
      </c>
      <c r="C18" s="56" t="s">
        <v>23</v>
      </c>
      <c r="D18" s="56" t="s">
        <v>14</v>
      </c>
      <c r="E18" s="56" t="s">
        <v>30</v>
      </c>
      <c r="F18" s="56" t="s">
        <v>21</v>
      </c>
      <c r="G18" s="57">
        <v>6440.2</v>
      </c>
    </row>
    <row r="19" spans="1:7" ht="62.25" customHeight="1" x14ac:dyDescent="0.2">
      <c r="A19" s="59" t="s">
        <v>86</v>
      </c>
      <c r="B19" s="56" t="s">
        <v>12</v>
      </c>
      <c r="C19" s="56" t="s">
        <v>23</v>
      </c>
      <c r="D19" s="56" t="s">
        <v>14</v>
      </c>
      <c r="E19" s="56" t="s">
        <v>284</v>
      </c>
      <c r="F19" s="56"/>
      <c r="G19" s="57">
        <v>1980.8</v>
      </c>
    </row>
    <row r="20" spans="1:7" ht="15.75" x14ac:dyDescent="0.2">
      <c r="A20" s="59" t="s">
        <v>20</v>
      </c>
      <c r="B20" s="56" t="s">
        <v>12</v>
      </c>
      <c r="C20" s="56" t="s">
        <v>23</v>
      </c>
      <c r="D20" s="56" t="s">
        <v>14</v>
      </c>
      <c r="E20" s="56" t="s">
        <v>284</v>
      </c>
      <c r="F20" s="56" t="s">
        <v>21</v>
      </c>
      <c r="G20" s="57">
        <v>1980.8</v>
      </c>
    </row>
    <row r="21" spans="1:7" ht="47.25" x14ac:dyDescent="0.2">
      <c r="A21" s="55" t="s">
        <v>348</v>
      </c>
      <c r="B21" s="56" t="s">
        <v>12</v>
      </c>
      <c r="C21" s="56" t="s">
        <v>23</v>
      </c>
      <c r="D21" s="56" t="s">
        <v>14</v>
      </c>
      <c r="E21" s="56" t="s">
        <v>39</v>
      </c>
      <c r="F21" s="56"/>
      <c r="G21" s="57">
        <v>20</v>
      </c>
    </row>
    <row r="22" spans="1:7" ht="31.5" x14ac:dyDescent="0.2">
      <c r="A22" s="55" t="s">
        <v>40</v>
      </c>
      <c r="B22" s="56" t="s">
        <v>12</v>
      </c>
      <c r="C22" s="56" t="s">
        <v>23</v>
      </c>
      <c r="D22" s="56" t="s">
        <v>14</v>
      </c>
      <c r="E22" s="56" t="s">
        <v>41</v>
      </c>
      <c r="F22" s="56"/>
      <c r="G22" s="57">
        <v>20</v>
      </c>
    </row>
    <row r="23" spans="1:7" ht="15.75" x14ac:dyDescent="0.2">
      <c r="A23" s="59" t="s">
        <v>20</v>
      </c>
      <c r="B23" s="56" t="s">
        <v>12</v>
      </c>
      <c r="C23" s="56" t="s">
        <v>23</v>
      </c>
      <c r="D23" s="56" t="s">
        <v>14</v>
      </c>
      <c r="E23" s="56" t="s">
        <v>41</v>
      </c>
      <c r="F23" s="56" t="s">
        <v>21</v>
      </c>
      <c r="G23" s="57">
        <v>20</v>
      </c>
    </row>
    <row r="24" spans="1:7" ht="31.5" x14ac:dyDescent="0.2">
      <c r="A24" s="55" t="s">
        <v>101</v>
      </c>
      <c r="B24" s="56" t="s">
        <v>12</v>
      </c>
      <c r="C24" s="56" t="s">
        <v>23</v>
      </c>
      <c r="D24" s="56" t="s">
        <v>14</v>
      </c>
      <c r="E24" s="56" t="s">
        <v>111</v>
      </c>
      <c r="F24" s="56"/>
      <c r="G24" s="57">
        <f>G25</f>
        <v>191.8</v>
      </c>
    </row>
    <row r="25" spans="1:7" ht="31.5" x14ac:dyDescent="0.2">
      <c r="A25" s="55" t="s">
        <v>102</v>
      </c>
      <c r="B25" s="56" t="s">
        <v>12</v>
      </c>
      <c r="C25" s="56" t="s">
        <v>23</v>
      </c>
      <c r="D25" s="56" t="s">
        <v>14</v>
      </c>
      <c r="E25" s="56" t="s">
        <v>112</v>
      </c>
      <c r="F25" s="56"/>
      <c r="G25" s="57">
        <f>G26</f>
        <v>191.8</v>
      </c>
    </row>
    <row r="26" spans="1:7" ht="31.5" x14ac:dyDescent="0.2">
      <c r="A26" s="59" t="s">
        <v>397</v>
      </c>
      <c r="B26" s="56" t="s">
        <v>12</v>
      </c>
      <c r="C26" s="56" t="s">
        <v>23</v>
      </c>
      <c r="D26" s="56" t="s">
        <v>14</v>
      </c>
      <c r="E26" s="56" t="s">
        <v>399</v>
      </c>
      <c r="F26" s="56"/>
      <c r="G26" s="57">
        <f>G27</f>
        <v>191.8</v>
      </c>
    </row>
    <row r="27" spans="1:7" ht="15.75" x14ac:dyDescent="0.2">
      <c r="A27" s="59" t="s">
        <v>20</v>
      </c>
      <c r="B27" s="56" t="s">
        <v>12</v>
      </c>
      <c r="C27" s="56" t="s">
        <v>23</v>
      </c>
      <c r="D27" s="56" t="s">
        <v>14</v>
      </c>
      <c r="E27" s="56" t="s">
        <v>399</v>
      </c>
      <c r="F27" s="56" t="s">
        <v>21</v>
      </c>
      <c r="G27" s="57">
        <v>191.8</v>
      </c>
    </row>
    <row r="28" spans="1:7" ht="15.75" x14ac:dyDescent="0.2">
      <c r="A28" s="55" t="s">
        <v>42</v>
      </c>
      <c r="B28" s="56" t="s">
        <v>12</v>
      </c>
      <c r="C28" s="56" t="s">
        <v>43</v>
      </c>
      <c r="D28" s="56"/>
      <c r="E28" s="56"/>
      <c r="F28" s="56"/>
      <c r="G28" s="57">
        <f>G29+G64</f>
        <v>27718.6</v>
      </c>
    </row>
    <row r="29" spans="1:7" ht="15.75" x14ac:dyDescent="0.2">
      <c r="A29" s="55" t="s">
        <v>44</v>
      </c>
      <c r="B29" s="56" t="s">
        <v>12</v>
      </c>
      <c r="C29" s="56" t="s">
        <v>43</v>
      </c>
      <c r="D29" s="56" t="s">
        <v>45</v>
      </c>
      <c r="E29" s="56"/>
      <c r="F29" s="56"/>
      <c r="G29" s="57">
        <f>G33+G46+G60+G51+G54+G57+G43+G30</f>
        <v>22165.200000000001</v>
      </c>
    </row>
    <row r="30" spans="1:7" ht="69.75" customHeight="1" x14ac:dyDescent="0.2">
      <c r="A30" s="59" t="s">
        <v>216</v>
      </c>
      <c r="B30" s="56" t="s">
        <v>12</v>
      </c>
      <c r="C30" s="56" t="s">
        <v>43</v>
      </c>
      <c r="D30" s="56" t="s">
        <v>45</v>
      </c>
      <c r="E30" s="56" t="s">
        <v>217</v>
      </c>
      <c r="F30" s="56"/>
      <c r="G30" s="57">
        <v>20</v>
      </c>
    </row>
    <row r="31" spans="1:7" ht="31.5" x14ac:dyDescent="0.2">
      <c r="A31" s="59" t="s">
        <v>18</v>
      </c>
      <c r="B31" s="56" t="s">
        <v>12</v>
      </c>
      <c r="C31" s="56" t="s">
        <v>43</v>
      </c>
      <c r="D31" s="56" t="s">
        <v>45</v>
      </c>
      <c r="E31" s="56" t="s">
        <v>219</v>
      </c>
      <c r="F31" s="56"/>
      <c r="G31" s="57">
        <v>20</v>
      </c>
    </row>
    <row r="32" spans="1:7" ht="15.75" x14ac:dyDescent="0.2">
      <c r="A32" s="59" t="s">
        <v>20</v>
      </c>
      <c r="B32" s="56" t="s">
        <v>12</v>
      </c>
      <c r="C32" s="56" t="s">
        <v>43</v>
      </c>
      <c r="D32" s="56" t="s">
        <v>45</v>
      </c>
      <c r="E32" s="56" t="s">
        <v>219</v>
      </c>
      <c r="F32" s="56" t="s">
        <v>21</v>
      </c>
      <c r="G32" s="57">
        <v>20</v>
      </c>
    </row>
    <row r="33" spans="1:7" ht="47.25" x14ac:dyDescent="0.25">
      <c r="A33" s="58" t="s">
        <v>25</v>
      </c>
      <c r="B33" s="56" t="s">
        <v>12</v>
      </c>
      <c r="C33" s="56" t="s">
        <v>43</v>
      </c>
      <c r="D33" s="56" t="s">
        <v>45</v>
      </c>
      <c r="E33" s="56" t="s">
        <v>26</v>
      </c>
      <c r="F33" s="56"/>
      <c r="G33" s="57">
        <f>G34</f>
        <v>21608.400000000001</v>
      </c>
    </row>
    <row r="34" spans="1:7" ht="47.25" x14ac:dyDescent="0.25">
      <c r="A34" s="58" t="s">
        <v>46</v>
      </c>
      <c r="B34" s="56" t="s">
        <v>12</v>
      </c>
      <c r="C34" s="56" t="s">
        <v>43</v>
      </c>
      <c r="D34" s="56" t="s">
        <v>45</v>
      </c>
      <c r="E34" s="56" t="s">
        <v>47</v>
      </c>
      <c r="F34" s="56"/>
      <c r="G34" s="57">
        <f>G35+G37+G39+G41</f>
        <v>21608.400000000001</v>
      </c>
    </row>
    <row r="35" spans="1:7" ht="15.75" x14ac:dyDescent="0.2">
      <c r="A35" s="55" t="s">
        <v>48</v>
      </c>
      <c r="B35" s="56" t="s">
        <v>12</v>
      </c>
      <c r="C35" s="56" t="s">
        <v>43</v>
      </c>
      <c r="D35" s="56" t="s">
        <v>45</v>
      </c>
      <c r="E35" s="60" t="s">
        <v>49</v>
      </c>
      <c r="F35" s="56"/>
      <c r="G35" s="57">
        <v>11124.9</v>
      </c>
    </row>
    <row r="36" spans="1:7" ht="15.75" x14ac:dyDescent="0.2">
      <c r="A36" s="59" t="s">
        <v>20</v>
      </c>
      <c r="B36" s="56" t="s">
        <v>12</v>
      </c>
      <c r="C36" s="56" t="s">
        <v>43</v>
      </c>
      <c r="D36" s="56" t="s">
        <v>45</v>
      </c>
      <c r="E36" s="60" t="s">
        <v>49</v>
      </c>
      <c r="F36" s="56" t="s">
        <v>21</v>
      </c>
      <c r="G36" s="57">
        <v>11124.9</v>
      </c>
    </row>
    <row r="37" spans="1:7" ht="15.75" x14ac:dyDescent="0.25">
      <c r="A37" s="58" t="s">
        <v>50</v>
      </c>
      <c r="B37" s="56" t="s">
        <v>12</v>
      </c>
      <c r="C37" s="56" t="s">
        <v>43</v>
      </c>
      <c r="D37" s="56" t="s">
        <v>45</v>
      </c>
      <c r="E37" s="56" t="s">
        <v>51</v>
      </c>
      <c r="F37" s="56"/>
      <c r="G37" s="57">
        <v>830.1</v>
      </c>
    </row>
    <row r="38" spans="1:7" ht="15.75" x14ac:dyDescent="0.2">
      <c r="A38" s="59" t="s">
        <v>20</v>
      </c>
      <c r="B38" s="56" t="s">
        <v>12</v>
      </c>
      <c r="C38" s="56" t="s">
        <v>43</v>
      </c>
      <c r="D38" s="56" t="s">
        <v>45</v>
      </c>
      <c r="E38" s="56" t="s">
        <v>51</v>
      </c>
      <c r="F38" s="56" t="s">
        <v>21</v>
      </c>
      <c r="G38" s="57">
        <v>830.1</v>
      </c>
    </row>
    <row r="39" spans="1:7" ht="15.75" x14ac:dyDescent="0.25">
      <c r="A39" s="61" t="s">
        <v>52</v>
      </c>
      <c r="B39" s="56" t="s">
        <v>12</v>
      </c>
      <c r="C39" s="56" t="s">
        <v>43</v>
      </c>
      <c r="D39" s="56" t="s">
        <v>45</v>
      </c>
      <c r="E39" s="56" t="s">
        <v>53</v>
      </c>
      <c r="F39" s="56"/>
      <c r="G39" s="57">
        <v>4721.8</v>
      </c>
    </row>
    <row r="40" spans="1:7" ht="15.75" x14ac:dyDescent="0.2">
      <c r="A40" s="59" t="s">
        <v>20</v>
      </c>
      <c r="B40" s="56" t="s">
        <v>12</v>
      </c>
      <c r="C40" s="56" t="s">
        <v>43</v>
      </c>
      <c r="D40" s="56" t="s">
        <v>45</v>
      </c>
      <c r="E40" s="56" t="s">
        <v>53</v>
      </c>
      <c r="F40" s="56" t="s">
        <v>21</v>
      </c>
      <c r="G40" s="57">
        <v>4721.8</v>
      </c>
    </row>
    <row r="41" spans="1:7" ht="63" x14ac:dyDescent="0.2">
      <c r="A41" s="59" t="s">
        <v>86</v>
      </c>
      <c r="B41" s="56" t="s">
        <v>12</v>
      </c>
      <c r="C41" s="56" t="s">
        <v>43</v>
      </c>
      <c r="D41" s="56" t="s">
        <v>45</v>
      </c>
      <c r="E41" s="56" t="s">
        <v>335</v>
      </c>
      <c r="F41" s="56"/>
      <c r="G41" s="57">
        <v>4931.6000000000004</v>
      </c>
    </row>
    <row r="42" spans="1:7" ht="15.75" x14ac:dyDescent="0.2">
      <c r="A42" s="59" t="s">
        <v>20</v>
      </c>
      <c r="B42" s="56" t="s">
        <v>12</v>
      </c>
      <c r="C42" s="56" t="s">
        <v>43</v>
      </c>
      <c r="D42" s="56" t="s">
        <v>45</v>
      </c>
      <c r="E42" s="56" t="s">
        <v>335</v>
      </c>
      <c r="F42" s="56" t="s">
        <v>21</v>
      </c>
      <c r="G42" s="57">
        <v>4931.6000000000004</v>
      </c>
    </row>
    <row r="43" spans="1:7" ht="63" x14ac:dyDescent="0.2">
      <c r="A43" s="59" t="s">
        <v>415</v>
      </c>
      <c r="B43" s="56" t="s">
        <v>12</v>
      </c>
      <c r="C43" s="56" t="s">
        <v>43</v>
      </c>
      <c r="D43" s="56" t="s">
        <v>45</v>
      </c>
      <c r="E43" s="56" t="s">
        <v>378</v>
      </c>
      <c r="F43" s="56"/>
      <c r="G43" s="57">
        <v>7</v>
      </c>
    </row>
    <row r="44" spans="1:7" ht="47.25" x14ac:dyDescent="0.25">
      <c r="A44" s="62" t="s">
        <v>218</v>
      </c>
      <c r="B44" s="56" t="s">
        <v>12</v>
      </c>
      <c r="C44" s="56" t="s">
        <v>43</v>
      </c>
      <c r="D44" s="56" t="s">
        <v>45</v>
      </c>
      <c r="E44" s="56" t="s">
        <v>380</v>
      </c>
      <c r="F44" s="56"/>
      <c r="G44" s="57">
        <v>7</v>
      </c>
    </row>
    <row r="45" spans="1:7" ht="15.75" x14ac:dyDescent="0.2">
      <c r="A45" s="59" t="s">
        <v>20</v>
      </c>
      <c r="B45" s="56" t="s">
        <v>12</v>
      </c>
      <c r="C45" s="56" t="s">
        <v>43</v>
      </c>
      <c r="D45" s="56" t="s">
        <v>45</v>
      </c>
      <c r="E45" s="56" t="s">
        <v>380</v>
      </c>
      <c r="F45" s="56" t="s">
        <v>21</v>
      </c>
      <c r="G45" s="57">
        <v>7</v>
      </c>
    </row>
    <row r="46" spans="1:7" ht="47.25" x14ac:dyDescent="0.2">
      <c r="A46" s="55" t="s">
        <v>349</v>
      </c>
      <c r="B46" s="56" t="s">
        <v>12</v>
      </c>
      <c r="C46" s="56" t="s">
        <v>43</v>
      </c>
      <c r="D46" s="56" t="s">
        <v>45</v>
      </c>
      <c r="E46" s="56" t="s">
        <v>39</v>
      </c>
      <c r="F46" s="56"/>
      <c r="G46" s="57">
        <f>G47+G49</f>
        <v>160</v>
      </c>
    </row>
    <row r="47" spans="1:7" ht="15.75" x14ac:dyDescent="0.2">
      <c r="A47" s="55" t="s">
        <v>71</v>
      </c>
      <c r="B47" s="56" t="s">
        <v>12</v>
      </c>
      <c r="C47" s="56" t="s">
        <v>43</v>
      </c>
      <c r="D47" s="56" t="s">
        <v>45</v>
      </c>
      <c r="E47" s="56" t="s">
        <v>72</v>
      </c>
      <c r="F47" s="56"/>
      <c r="G47" s="57">
        <v>20</v>
      </c>
    </row>
    <row r="48" spans="1:7" ht="15.75" x14ac:dyDescent="0.2">
      <c r="A48" s="59" t="s">
        <v>20</v>
      </c>
      <c r="B48" s="56" t="s">
        <v>12</v>
      </c>
      <c r="C48" s="56" t="s">
        <v>43</v>
      </c>
      <c r="D48" s="56" t="s">
        <v>45</v>
      </c>
      <c r="E48" s="56" t="s">
        <v>72</v>
      </c>
      <c r="F48" s="56" t="s">
        <v>21</v>
      </c>
      <c r="G48" s="57">
        <v>20</v>
      </c>
    </row>
    <row r="49" spans="1:7" ht="31.5" x14ac:dyDescent="0.2">
      <c r="A49" s="55" t="s">
        <v>40</v>
      </c>
      <c r="B49" s="56" t="s">
        <v>12</v>
      </c>
      <c r="C49" s="56" t="s">
        <v>43</v>
      </c>
      <c r="D49" s="56" t="s">
        <v>45</v>
      </c>
      <c r="E49" s="56" t="s">
        <v>41</v>
      </c>
      <c r="F49" s="56"/>
      <c r="G49" s="57">
        <v>140</v>
      </c>
    </row>
    <row r="50" spans="1:7" ht="15.75" x14ac:dyDescent="0.2">
      <c r="A50" s="59" t="s">
        <v>20</v>
      </c>
      <c r="B50" s="56" t="s">
        <v>12</v>
      </c>
      <c r="C50" s="56" t="s">
        <v>43</v>
      </c>
      <c r="D50" s="56" t="s">
        <v>45</v>
      </c>
      <c r="E50" s="56" t="s">
        <v>41</v>
      </c>
      <c r="F50" s="56" t="s">
        <v>21</v>
      </c>
      <c r="G50" s="57">
        <v>140</v>
      </c>
    </row>
    <row r="51" spans="1:7" ht="63" x14ac:dyDescent="0.25">
      <c r="A51" s="63" t="s">
        <v>299</v>
      </c>
      <c r="B51" s="56" t="s">
        <v>12</v>
      </c>
      <c r="C51" s="56" t="s">
        <v>43</v>
      </c>
      <c r="D51" s="56" t="s">
        <v>45</v>
      </c>
      <c r="E51" s="56" t="s">
        <v>297</v>
      </c>
      <c r="F51" s="56"/>
      <c r="G51" s="57">
        <v>13</v>
      </c>
    </row>
    <row r="52" spans="1:7" ht="31.5" x14ac:dyDescent="0.2">
      <c r="A52" s="59" t="s">
        <v>18</v>
      </c>
      <c r="B52" s="56" t="s">
        <v>12</v>
      </c>
      <c r="C52" s="56" t="s">
        <v>43</v>
      </c>
      <c r="D52" s="56" t="s">
        <v>45</v>
      </c>
      <c r="E52" s="56" t="s">
        <v>298</v>
      </c>
      <c r="F52" s="56"/>
      <c r="G52" s="57">
        <v>13</v>
      </c>
    </row>
    <row r="53" spans="1:7" ht="15.75" x14ac:dyDescent="0.2">
      <c r="A53" s="59" t="s">
        <v>20</v>
      </c>
      <c r="B53" s="56" t="s">
        <v>12</v>
      </c>
      <c r="C53" s="56" t="s">
        <v>43</v>
      </c>
      <c r="D53" s="56" t="s">
        <v>45</v>
      </c>
      <c r="E53" s="56" t="s">
        <v>298</v>
      </c>
      <c r="F53" s="56" t="s">
        <v>21</v>
      </c>
      <c r="G53" s="57">
        <v>13</v>
      </c>
    </row>
    <row r="54" spans="1:7" ht="47.25" x14ac:dyDescent="0.2">
      <c r="A54" s="59" t="s">
        <v>439</v>
      </c>
      <c r="B54" s="56" t="s">
        <v>12</v>
      </c>
      <c r="C54" s="56" t="s">
        <v>43</v>
      </c>
      <c r="D54" s="56" t="s">
        <v>45</v>
      </c>
      <c r="E54" s="56" t="s">
        <v>342</v>
      </c>
      <c r="F54" s="56"/>
      <c r="G54" s="57">
        <v>15</v>
      </c>
    </row>
    <row r="55" spans="1:7" ht="31.5" x14ac:dyDescent="0.2">
      <c r="A55" s="59" t="s">
        <v>18</v>
      </c>
      <c r="B55" s="56" t="s">
        <v>12</v>
      </c>
      <c r="C55" s="56" t="s">
        <v>43</v>
      </c>
      <c r="D55" s="56" t="s">
        <v>45</v>
      </c>
      <c r="E55" s="64" t="s">
        <v>343</v>
      </c>
      <c r="F55" s="56"/>
      <c r="G55" s="57">
        <v>15</v>
      </c>
    </row>
    <row r="56" spans="1:7" ht="15.75" x14ac:dyDescent="0.2">
      <c r="A56" s="59" t="s">
        <v>20</v>
      </c>
      <c r="B56" s="56" t="s">
        <v>12</v>
      </c>
      <c r="C56" s="56" t="s">
        <v>43</v>
      </c>
      <c r="D56" s="56" t="s">
        <v>45</v>
      </c>
      <c r="E56" s="64" t="s">
        <v>343</v>
      </c>
      <c r="F56" s="56" t="s">
        <v>21</v>
      </c>
      <c r="G56" s="57">
        <v>15</v>
      </c>
    </row>
    <row r="57" spans="1:7" ht="78.75" x14ac:dyDescent="0.2">
      <c r="A57" s="59" t="s">
        <v>416</v>
      </c>
      <c r="B57" s="56" t="s">
        <v>12</v>
      </c>
      <c r="C57" s="56" t="s">
        <v>43</v>
      </c>
      <c r="D57" s="56" t="s">
        <v>45</v>
      </c>
      <c r="E57" s="56" t="s">
        <v>375</v>
      </c>
      <c r="F57" s="56"/>
      <c r="G57" s="57">
        <v>5</v>
      </c>
    </row>
    <row r="58" spans="1:7" ht="31.5" x14ac:dyDescent="0.2">
      <c r="A58" s="59" t="s">
        <v>18</v>
      </c>
      <c r="B58" s="56" t="s">
        <v>12</v>
      </c>
      <c r="C58" s="56" t="s">
        <v>43</v>
      </c>
      <c r="D58" s="56" t="s">
        <v>45</v>
      </c>
      <c r="E58" s="64" t="s">
        <v>377</v>
      </c>
      <c r="F58" s="56"/>
      <c r="G58" s="57">
        <v>5</v>
      </c>
    </row>
    <row r="59" spans="1:7" ht="15.75" x14ac:dyDescent="0.2">
      <c r="A59" s="59" t="s">
        <v>20</v>
      </c>
      <c r="B59" s="56" t="s">
        <v>12</v>
      </c>
      <c r="C59" s="56" t="s">
        <v>43</v>
      </c>
      <c r="D59" s="56" t="s">
        <v>45</v>
      </c>
      <c r="E59" s="64" t="s">
        <v>377</v>
      </c>
      <c r="F59" s="56" t="s">
        <v>21</v>
      </c>
      <c r="G59" s="57">
        <v>5</v>
      </c>
    </row>
    <row r="60" spans="1:7" ht="31.5" x14ac:dyDescent="0.2">
      <c r="A60" s="55" t="s">
        <v>101</v>
      </c>
      <c r="B60" s="56" t="s">
        <v>12</v>
      </c>
      <c r="C60" s="56" t="s">
        <v>43</v>
      </c>
      <c r="D60" s="56" t="s">
        <v>45</v>
      </c>
      <c r="E60" s="56" t="s">
        <v>111</v>
      </c>
      <c r="F60" s="56"/>
      <c r="G60" s="57">
        <f>G61</f>
        <v>336.8</v>
      </c>
    </row>
    <row r="61" spans="1:7" ht="31.5" x14ac:dyDescent="0.2">
      <c r="A61" s="55" t="s">
        <v>102</v>
      </c>
      <c r="B61" s="56" t="s">
        <v>12</v>
      </c>
      <c r="C61" s="56" t="s">
        <v>43</v>
      </c>
      <c r="D61" s="56" t="s">
        <v>45</v>
      </c>
      <c r="E61" s="56" t="s">
        <v>112</v>
      </c>
      <c r="F61" s="56"/>
      <c r="G61" s="57">
        <f>G62</f>
        <v>336.8</v>
      </c>
    </row>
    <row r="62" spans="1:7" ht="31.5" x14ac:dyDescent="0.2">
      <c r="A62" s="59" t="s">
        <v>397</v>
      </c>
      <c r="B62" s="56" t="s">
        <v>12</v>
      </c>
      <c r="C62" s="56" t="s">
        <v>43</v>
      </c>
      <c r="D62" s="56" t="s">
        <v>45</v>
      </c>
      <c r="E62" s="56" t="s">
        <v>399</v>
      </c>
      <c r="F62" s="56"/>
      <c r="G62" s="57">
        <f>G63</f>
        <v>336.8</v>
      </c>
    </row>
    <row r="63" spans="1:7" ht="15.75" x14ac:dyDescent="0.2">
      <c r="A63" s="59" t="s">
        <v>20</v>
      </c>
      <c r="B63" s="56" t="s">
        <v>12</v>
      </c>
      <c r="C63" s="56" t="s">
        <v>43</v>
      </c>
      <c r="D63" s="56" t="s">
        <v>45</v>
      </c>
      <c r="E63" s="56" t="s">
        <v>399</v>
      </c>
      <c r="F63" s="56" t="s">
        <v>21</v>
      </c>
      <c r="G63" s="57">
        <v>336.8</v>
      </c>
    </row>
    <row r="64" spans="1:7" ht="31.5" x14ac:dyDescent="0.2">
      <c r="A64" s="55" t="s">
        <v>56</v>
      </c>
      <c r="B64" s="56" t="s">
        <v>12</v>
      </c>
      <c r="C64" s="56" t="s">
        <v>43</v>
      </c>
      <c r="D64" s="56" t="s">
        <v>57</v>
      </c>
      <c r="E64" s="56"/>
      <c r="F64" s="56"/>
      <c r="G64" s="57">
        <f>G65+G71</f>
        <v>5553.4</v>
      </c>
    </row>
    <row r="65" spans="1:10" ht="78.75" x14ac:dyDescent="0.2">
      <c r="A65" s="55" t="s">
        <v>58</v>
      </c>
      <c r="B65" s="56" t="s">
        <v>12</v>
      </c>
      <c r="C65" s="56" t="s">
        <v>43</v>
      </c>
      <c r="D65" s="56" t="s">
        <v>57</v>
      </c>
      <c r="E65" s="56" t="s">
        <v>59</v>
      </c>
      <c r="F65" s="56"/>
      <c r="G65" s="57">
        <f>G66</f>
        <v>902.4</v>
      </c>
    </row>
    <row r="66" spans="1:10" ht="31.5" x14ac:dyDescent="0.2">
      <c r="A66" s="55" t="s">
        <v>60</v>
      </c>
      <c r="B66" s="56" t="s">
        <v>12</v>
      </c>
      <c r="C66" s="56" t="s">
        <v>43</v>
      </c>
      <c r="D66" s="56" t="s">
        <v>57</v>
      </c>
      <c r="E66" s="56" t="s">
        <v>61</v>
      </c>
      <c r="F66" s="56"/>
      <c r="G66" s="57">
        <f>G67</f>
        <v>902.4</v>
      </c>
    </row>
    <row r="67" spans="1:10" ht="31.5" x14ac:dyDescent="0.2">
      <c r="A67" s="55" t="s">
        <v>62</v>
      </c>
      <c r="B67" s="56" t="s">
        <v>12</v>
      </c>
      <c r="C67" s="56" t="s">
        <v>43</v>
      </c>
      <c r="D67" s="56" t="s">
        <v>57</v>
      </c>
      <c r="E67" s="56" t="s">
        <v>63</v>
      </c>
      <c r="F67" s="56"/>
      <c r="G67" s="57">
        <f>SUM(G68:G70)</f>
        <v>902.4</v>
      </c>
    </row>
    <row r="68" spans="1:10" ht="93.75" customHeight="1" x14ac:dyDescent="0.25">
      <c r="A68" s="58" t="s">
        <v>64</v>
      </c>
      <c r="B68" s="56" t="s">
        <v>12</v>
      </c>
      <c r="C68" s="56" t="s">
        <v>43</v>
      </c>
      <c r="D68" s="56" t="s">
        <v>57</v>
      </c>
      <c r="E68" s="56" t="s">
        <v>63</v>
      </c>
      <c r="F68" s="56" t="s">
        <v>65</v>
      </c>
      <c r="G68" s="57">
        <v>875.4</v>
      </c>
    </row>
    <row r="69" spans="1:10" ht="47.25" x14ac:dyDescent="0.25">
      <c r="A69" s="63" t="s">
        <v>35</v>
      </c>
      <c r="B69" s="56" t="s">
        <v>12</v>
      </c>
      <c r="C69" s="56" t="s">
        <v>43</v>
      </c>
      <c r="D69" s="56" t="s">
        <v>57</v>
      </c>
      <c r="E69" s="56" t="s">
        <v>63</v>
      </c>
      <c r="F69" s="56" t="s">
        <v>36</v>
      </c>
      <c r="G69" s="57">
        <v>26.3</v>
      </c>
    </row>
    <row r="70" spans="1:10" ht="21" customHeight="1" x14ac:dyDescent="0.2">
      <c r="A70" s="59" t="s">
        <v>66</v>
      </c>
      <c r="B70" s="56" t="s">
        <v>12</v>
      </c>
      <c r="C70" s="56" t="s">
        <v>43</v>
      </c>
      <c r="D70" s="56" t="s">
        <v>57</v>
      </c>
      <c r="E70" s="56" t="s">
        <v>63</v>
      </c>
      <c r="F70" s="56" t="s">
        <v>67</v>
      </c>
      <c r="G70" s="57">
        <v>0.7</v>
      </c>
    </row>
    <row r="71" spans="1:10" ht="47.25" x14ac:dyDescent="0.25">
      <c r="A71" s="58" t="s">
        <v>25</v>
      </c>
      <c r="B71" s="56" t="s">
        <v>12</v>
      </c>
      <c r="C71" s="56" t="s">
        <v>43</v>
      </c>
      <c r="D71" s="56" t="s">
        <v>57</v>
      </c>
      <c r="E71" s="56" t="s">
        <v>26</v>
      </c>
      <c r="F71" s="56"/>
      <c r="G71" s="57">
        <f>G72</f>
        <v>4651</v>
      </c>
    </row>
    <row r="72" spans="1:10" ht="47.25" x14ac:dyDescent="0.25">
      <c r="A72" s="58" t="s">
        <v>68</v>
      </c>
      <c r="B72" s="56" t="s">
        <v>12</v>
      </c>
      <c r="C72" s="56" t="s">
        <v>43</v>
      </c>
      <c r="D72" s="56" t="s">
        <v>57</v>
      </c>
      <c r="E72" s="56" t="s">
        <v>69</v>
      </c>
      <c r="F72" s="56"/>
      <c r="G72" s="57">
        <f>G73+G76</f>
        <v>4651</v>
      </c>
    </row>
    <row r="73" spans="1:10" ht="103.5" customHeight="1" x14ac:dyDescent="0.2">
      <c r="A73" s="55" t="s">
        <v>412</v>
      </c>
      <c r="B73" s="56" t="s">
        <v>12</v>
      </c>
      <c r="C73" s="56" t="s">
        <v>43</v>
      </c>
      <c r="D73" s="56" t="s">
        <v>57</v>
      </c>
      <c r="E73" s="56" t="s">
        <v>70</v>
      </c>
      <c r="F73" s="56"/>
      <c r="G73" s="57">
        <f>SUM(G74:G75)</f>
        <v>3356.9</v>
      </c>
    </row>
    <row r="74" spans="1:10" ht="99.75" customHeight="1" x14ac:dyDescent="0.25">
      <c r="A74" s="58" t="s">
        <v>64</v>
      </c>
      <c r="B74" s="56" t="s">
        <v>12</v>
      </c>
      <c r="C74" s="56" t="s">
        <v>43</v>
      </c>
      <c r="D74" s="56" t="s">
        <v>57</v>
      </c>
      <c r="E74" s="56" t="s">
        <v>70</v>
      </c>
      <c r="F74" s="56" t="s">
        <v>65</v>
      </c>
      <c r="G74" s="57">
        <v>3127</v>
      </c>
    </row>
    <row r="75" spans="1:10" ht="47.25" x14ac:dyDescent="0.25">
      <c r="A75" s="63" t="s">
        <v>35</v>
      </c>
      <c r="B75" s="56" t="s">
        <v>12</v>
      </c>
      <c r="C75" s="56" t="s">
        <v>43</v>
      </c>
      <c r="D75" s="56" t="s">
        <v>57</v>
      </c>
      <c r="E75" s="56" t="s">
        <v>70</v>
      </c>
      <c r="F75" s="56" t="s">
        <v>36</v>
      </c>
      <c r="G75" s="57">
        <v>229.9</v>
      </c>
    </row>
    <row r="76" spans="1:10" ht="53.25" customHeight="1" x14ac:dyDescent="0.2">
      <c r="A76" s="59" t="s">
        <v>86</v>
      </c>
      <c r="B76" s="56" t="s">
        <v>12</v>
      </c>
      <c r="C76" s="56" t="s">
        <v>43</v>
      </c>
      <c r="D76" s="56" t="s">
        <v>57</v>
      </c>
      <c r="E76" s="56" t="s">
        <v>285</v>
      </c>
      <c r="F76" s="56"/>
      <c r="G76" s="57">
        <v>1294.0999999999999</v>
      </c>
    </row>
    <row r="77" spans="1:10" ht="99" customHeight="1" x14ac:dyDescent="0.25">
      <c r="A77" s="58" t="s">
        <v>64</v>
      </c>
      <c r="B77" s="56" t="s">
        <v>12</v>
      </c>
      <c r="C77" s="56" t="s">
        <v>43</v>
      </c>
      <c r="D77" s="56" t="s">
        <v>57</v>
      </c>
      <c r="E77" s="56" t="s">
        <v>285</v>
      </c>
      <c r="F77" s="56" t="s">
        <v>65</v>
      </c>
      <c r="G77" s="57">
        <v>1294.0999999999999</v>
      </c>
    </row>
    <row r="78" spans="1:10" s="4" customFormat="1" ht="32.25" customHeight="1" x14ac:dyDescent="0.2">
      <c r="A78" s="52" t="s">
        <v>73</v>
      </c>
      <c r="B78" s="53" t="s">
        <v>74</v>
      </c>
      <c r="C78" s="53"/>
      <c r="D78" s="53"/>
      <c r="E78" s="53"/>
      <c r="F78" s="53"/>
      <c r="G78" s="65">
        <f>G79+G221+G237</f>
        <v>354552.3000000001</v>
      </c>
      <c r="H78" s="20"/>
      <c r="I78" s="10"/>
      <c r="J78" s="21"/>
    </row>
    <row r="79" spans="1:10" ht="15.75" x14ac:dyDescent="0.2">
      <c r="A79" s="55" t="s">
        <v>22</v>
      </c>
      <c r="B79" s="56" t="s">
        <v>74</v>
      </c>
      <c r="C79" s="56" t="s">
        <v>23</v>
      </c>
      <c r="D79" s="56"/>
      <c r="E79" s="56"/>
      <c r="F79" s="56"/>
      <c r="G79" s="66">
        <f>G80+G101+G153+G179</f>
        <v>343368.3000000001</v>
      </c>
    </row>
    <row r="80" spans="1:10" ht="15.75" x14ac:dyDescent="0.2">
      <c r="A80" s="55" t="s">
        <v>75</v>
      </c>
      <c r="B80" s="56" t="s">
        <v>74</v>
      </c>
      <c r="C80" s="56" t="s">
        <v>23</v>
      </c>
      <c r="D80" s="56" t="s">
        <v>45</v>
      </c>
      <c r="E80" s="56"/>
      <c r="F80" s="56"/>
      <c r="G80" s="57">
        <f>G84+G95+G81</f>
        <v>63365.5</v>
      </c>
    </row>
    <row r="81" spans="1:8" ht="66" customHeight="1" x14ac:dyDescent="0.2">
      <c r="A81" s="55" t="s">
        <v>216</v>
      </c>
      <c r="B81" s="56" t="s">
        <v>74</v>
      </c>
      <c r="C81" s="56" t="s">
        <v>23</v>
      </c>
      <c r="D81" s="56" t="s">
        <v>45</v>
      </c>
      <c r="E81" s="56" t="s">
        <v>217</v>
      </c>
      <c r="F81" s="56"/>
      <c r="G81" s="57">
        <v>20</v>
      </c>
    </row>
    <row r="82" spans="1:8" ht="47.25" x14ac:dyDescent="0.25">
      <c r="A82" s="62" t="s">
        <v>218</v>
      </c>
      <c r="B82" s="56" t="s">
        <v>74</v>
      </c>
      <c r="C82" s="56" t="s">
        <v>23</v>
      </c>
      <c r="D82" s="56" t="s">
        <v>45</v>
      </c>
      <c r="E82" s="56" t="s">
        <v>219</v>
      </c>
      <c r="F82" s="56"/>
      <c r="G82" s="57">
        <v>20</v>
      </c>
    </row>
    <row r="83" spans="1:8" ht="15.75" x14ac:dyDescent="0.2">
      <c r="A83" s="59" t="s">
        <v>20</v>
      </c>
      <c r="B83" s="56" t="s">
        <v>74</v>
      </c>
      <c r="C83" s="56" t="s">
        <v>23</v>
      </c>
      <c r="D83" s="56" t="s">
        <v>45</v>
      </c>
      <c r="E83" s="56" t="s">
        <v>219</v>
      </c>
      <c r="F83" s="56" t="s">
        <v>21</v>
      </c>
      <c r="G83" s="57">
        <v>20</v>
      </c>
    </row>
    <row r="84" spans="1:8" ht="36.75" customHeight="1" x14ac:dyDescent="0.2">
      <c r="A84" s="59" t="s">
        <v>76</v>
      </c>
      <c r="B84" s="56" t="s">
        <v>74</v>
      </c>
      <c r="C84" s="56" t="s">
        <v>23</v>
      </c>
      <c r="D84" s="56" t="s">
        <v>45</v>
      </c>
      <c r="E84" s="56" t="s">
        <v>77</v>
      </c>
      <c r="F84" s="56"/>
      <c r="G84" s="57">
        <f>G85</f>
        <v>61729.3</v>
      </c>
    </row>
    <row r="85" spans="1:8" ht="69" customHeight="1" x14ac:dyDescent="0.2">
      <c r="A85" s="59" t="s">
        <v>78</v>
      </c>
      <c r="B85" s="56" t="s">
        <v>74</v>
      </c>
      <c r="C85" s="56" t="s">
        <v>23</v>
      </c>
      <c r="D85" s="56" t="s">
        <v>45</v>
      </c>
      <c r="E85" s="56" t="s">
        <v>79</v>
      </c>
      <c r="F85" s="56"/>
      <c r="G85" s="57">
        <f>G86+G90+G93+G88</f>
        <v>61729.3</v>
      </c>
    </row>
    <row r="86" spans="1:8" ht="47.25" x14ac:dyDescent="0.2">
      <c r="A86" s="59" t="s">
        <v>80</v>
      </c>
      <c r="B86" s="56" t="s">
        <v>74</v>
      </c>
      <c r="C86" s="56" t="s">
        <v>23</v>
      </c>
      <c r="D86" s="56" t="s">
        <v>45</v>
      </c>
      <c r="E86" s="56" t="s">
        <v>81</v>
      </c>
      <c r="F86" s="56"/>
      <c r="G86" s="57">
        <f>SUM(G87:G87)</f>
        <v>14767.8</v>
      </c>
    </row>
    <row r="87" spans="1:8" ht="15.75" x14ac:dyDescent="0.2">
      <c r="A87" s="59" t="s">
        <v>20</v>
      </c>
      <c r="B87" s="56" t="s">
        <v>74</v>
      </c>
      <c r="C87" s="56" t="s">
        <v>23</v>
      </c>
      <c r="D87" s="56" t="s">
        <v>45</v>
      </c>
      <c r="E87" s="56" t="s">
        <v>81</v>
      </c>
      <c r="F87" s="56" t="s">
        <v>21</v>
      </c>
      <c r="G87" s="57">
        <v>14767.8</v>
      </c>
    </row>
    <row r="88" spans="1:8" ht="31.5" x14ac:dyDescent="0.2">
      <c r="A88" s="59" t="s">
        <v>418</v>
      </c>
      <c r="B88" s="56" t="s">
        <v>74</v>
      </c>
      <c r="C88" s="56" t="s">
        <v>23</v>
      </c>
      <c r="D88" s="56" t="s">
        <v>45</v>
      </c>
      <c r="E88" s="56" t="s">
        <v>417</v>
      </c>
      <c r="F88" s="56"/>
      <c r="G88" s="57">
        <v>747.3</v>
      </c>
    </row>
    <row r="89" spans="1:8" ht="15.75" x14ac:dyDescent="0.2">
      <c r="A89" s="59" t="s">
        <v>20</v>
      </c>
      <c r="B89" s="56" t="s">
        <v>74</v>
      </c>
      <c r="C89" s="56" t="s">
        <v>23</v>
      </c>
      <c r="D89" s="56" t="s">
        <v>45</v>
      </c>
      <c r="E89" s="56" t="s">
        <v>417</v>
      </c>
      <c r="F89" s="56" t="s">
        <v>21</v>
      </c>
      <c r="G89" s="57">
        <v>747.3</v>
      </c>
    </row>
    <row r="90" spans="1:8" ht="85.5" customHeight="1" x14ac:dyDescent="0.2">
      <c r="A90" s="59" t="s">
        <v>82</v>
      </c>
      <c r="B90" s="56" t="s">
        <v>74</v>
      </c>
      <c r="C90" s="56" t="s">
        <v>23</v>
      </c>
      <c r="D90" s="56" t="s">
        <v>45</v>
      </c>
      <c r="E90" s="56" t="s">
        <v>83</v>
      </c>
      <c r="F90" s="56"/>
      <c r="G90" s="57">
        <f>SUM(G91:G92)</f>
        <v>32333</v>
      </c>
    </row>
    <row r="91" spans="1:8" ht="31.5" x14ac:dyDescent="0.2">
      <c r="A91" s="59" t="s">
        <v>84</v>
      </c>
      <c r="B91" s="56" t="s">
        <v>74</v>
      </c>
      <c r="C91" s="56" t="s">
        <v>23</v>
      </c>
      <c r="D91" s="56" t="s">
        <v>45</v>
      </c>
      <c r="E91" s="56" t="s">
        <v>83</v>
      </c>
      <c r="F91" s="56" t="s">
        <v>85</v>
      </c>
      <c r="G91" s="67">
        <v>16</v>
      </c>
    </row>
    <row r="92" spans="1:8" ht="15.75" x14ac:dyDescent="0.2">
      <c r="A92" s="59" t="s">
        <v>20</v>
      </c>
      <c r="B92" s="56" t="s">
        <v>74</v>
      </c>
      <c r="C92" s="56" t="s">
        <v>23</v>
      </c>
      <c r="D92" s="56" t="s">
        <v>45</v>
      </c>
      <c r="E92" s="56" t="s">
        <v>83</v>
      </c>
      <c r="F92" s="56" t="s">
        <v>21</v>
      </c>
      <c r="G92" s="67">
        <v>32317</v>
      </c>
    </row>
    <row r="93" spans="1:8" ht="63" x14ac:dyDescent="0.2">
      <c r="A93" s="59" t="s">
        <v>86</v>
      </c>
      <c r="B93" s="56" t="s">
        <v>74</v>
      </c>
      <c r="C93" s="56" t="s">
        <v>23</v>
      </c>
      <c r="D93" s="56" t="s">
        <v>45</v>
      </c>
      <c r="E93" s="56" t="s">
        <v>87</v>
      </c>
      <c r="F93" s="56"/>
      <c r="G93" s="57">
        <v>13881.2</v>
      </c>
    </row>
    <row r="94" spans="1:8" ht="18.75" x14ac:dyDescent="0.2">
      <c r="A94" s="59" t="s">
        <v>20</v>
      </c>
      <c r="B94" s="56" t="s">
        <v>74</v>
      </c>
      <c r="C94" s="56" t="s">
        <v>23</v>
      </c>
      <c r="D94" s="56" t="s">
        <v>45</v>
      </c>
      <c r="E94" s="56" t="s">
        <v>87</v>
      </c>
      <c r="F94" s="56" t="s">
        <v>21</v>
      </c>
      <c r="G94" s="57">
        <v>13881.2</v>
      </c>
      <c r="H94" s="45"/>
    </row>
    <row r="95" spans="1:8" ht="31.5" x14ac:dyDescent="0.2">
      <c r="A95" s="55" t="s">
        <v>101</v>
      </c>
      <c r="B95" s="56" t="s">
        <v>74</v>
      </c>
      <c r="C95" s="56" t="s">
        <v>23</v>
      </c>
      <c r="D95" s="56" t="s">
        <v>45</v>
      </c>
      <c r="E95" s="56" t="s">
        <v>111</v>
      </c>
      <c r="F95" s="56"/>
      <c r="G95" s="57">
        <f>G96</f>
        <v>1616.2</v>
      </c>
    </row>
    <row r="96" spans="1:8" ht="31.5" x14ac:dyDescent="0.2">
      <c r="A96" s="55" t="s">
        <v>102</v>
      </c>
      <c r="B96" s="56" t="s">
        <v>74</v>
      </c>
      <c r="C96" s="56" t="s">
        <v>23</v>
      </c>
      <c r="D96" s="56" t="s">
        <v>45</v>
      </c>
      <c r="E96" s="56" t="s">
        <v>112</v>
      </c>
      <c r="F96" s="56"/>
      <c r="G96" s="57">
        <f>G97+G99</f>
        <v>1616.2</v>
      </c>
    </row>
    <row r="97" spans="1:11" ht="63" hidden="1" x14ac:dyDescent="0.2">
      <c r="A97" s="55" t="s">
        <v>252</v>
      </c>
      <c r="B97" s="56" t="s">
        <v>74</v>
      </c>
      <c r="C97" s="56" t="s">
        <v>23</v>
      </c>
      <c r="D97" s="56" t="s">
        <v>45</v>
      </c>
      <c r="E97" s="56" t="s">
        <v>253</v>
      </c>
      <c r="F97" s="56"/>
      <c r="G97" s="57"/>
    </row>
    <row r="98" spans="1:11" ht="15.75" hidden="1" x14ac:dyDescent="0.2">
      <c r="A98" s="59" t="s">
        <v>20</v>
      </c>
      <c r="B98" s="56" t="s">
        <v>74</v>
      </c>
      <c r="C98" s="56" t="s">
        <v>23</v>
      </c>
      <c r="D98" s="56" t="s">
        <v>45</v>
      </c>
      <c r="E98" s="56" t="s">
        <v>253</v>
      </c>
      <c r="F98" s="56" t="s">
        <v>21</v>
      </c>
      <c r="G98" s="57"/>
    </row>
    <row r="99" spans="1:11" ht="31.5" x14ac:dyDescent="0.2">
      <c r="A99" s="59" t="s">
        <v>397</v>
      </c>
      <c r="B99" s="56" t="s">
        <v>74</v>
      </c>
      <c r="C99" s="56" t="s">
        <v>23</v>
      </c>
      <c r="D99" s="56" t="s">
        <v>45</v>
      </c>
      <c r="E99" s="56" t="s">
        <v>399</v>
      </c>
      <c r="F99" s="56"/>
      <c r="G99" s="57">
        <f>G100</f>
        <v>1616.2</v>
      </c>
      <c r="K99" s="14"/>
    </row>
    <row r="100" spans="1:11" ht="18.75" x14ac:dyDescent="0.2">
      <c r="A100" s="59" t="s">
        <v>20</v>
      </c>
      <c r="B100" s="56" t="s">
        <v>74</v>
      </c>
      <c r="C100" s="56" t="s">
        <v>23</v>
      </c>
      <c r="D100" s="56" t="s">
        <v>45</v>
      </c>
      <c r="E100" s="56" t="s">
        <v>399</v>
      </c>
      <c r="F100" s="56" t="s">
        <v>21</v>
      </c>
      <c r="G100" s="57">
        <v>1616.2</v>
      </c>
      <c r="H100" s="45"/>
      <c r="I100" s="23"/>
      <c r="K100" s="11"/>
    </row>
    <row r="101" spans="1:11" ht="15.75" x14ac:dyDescent="0.2">
      <c r="A101" s="55" t="s">
        <v>88</v>
      </c>
      <c r="B101" s="56" t="s">
        <v>74</v>
      </c>
      <c r="C101" s="56" t="s">
        <v>23</v>
      </c>
      <c r="D101" s="56" t="s">
        <v>89</v>
      </c>
      <c r="E101" s="56"/>
      <c r="F101" s="56"/>
      <c r="G101" s="57">
        <f>G117+G149+G102+G105+G108+G111+G114</f>
        <v>238438.00000000006</v>
      </c>
    </row>
    <row r="102" spans="1:11" ht="69.75" customHeight="1" x14ac:dyDescent="0.2">
      <c r="A102" s="55" t="s">
        <v>216</v>
      </c>
      <c r="B102" s="56" t="s">
        <v>74</v>
      </c>
      <c r="C102" s="56" t="s">
        <v>23</v>
      </c>
      <c r="D102" s="56" t="s">
        <v>89</v>
      </c>
      <c r="E102" s="56" t="s">
        <v>217</v>
      </c>
      <c r="F102" s="56"/>
      <c r="G102" s="57">
        <v>610</v>
      </c>
    </row>
    <row r="103" spans="1:11" ht="47.25" x14ac:dyDescent="0.25">
      <c r="A103" s="62" t="s">
        <v>218</v>
      </c>
      <c r="B103" s="56" t="s">
        <v>74</v>
      </c>
      <c r="C103" s="56" t="s">
        <v>23</v>
      </c>
      <c r="D103" s="56" t="s">
        <v>89</v>
      </c>
      <c r="E103" s="56" t="s">
        <v>219</v>
      </c>
      <c r="F103" s="56"/>
      <c r="G103" s="57">
        <v>610</v>
      </c>
    </row>
    <row r="104" spans="1:11" ht="15.75" x14ac:dyDescent="0.2">
      <c r="A104" s="59" t="s">
        <v>20</v>
      </c>
      <c r="B104" s="56" t="s">
        <v>74</v>
      </c>
      <c r="C104" s="56" t="s">
        <v>23</v>
      </c>
      <c r="D104" s="56" t="s">
        <v>89</v>
      </c>
      <c r="E104" s="56" t="s">
        <v>219</v>
      </c>
      <c r="F104" s="56" t="s">
        <v>21</v>
      </c>
      <c r="G104" s="57">
        <v>610</v>
      </c>
    </row>
    <row r="105" spans="1:11" ht="78" hidden="1" customHeight="1" x14ac:dyDescent="0.2">
      <c r="A105" s="59" t="s">
        <v>356</v>
      </c>
      <c r="B105" s="56" t="s">
        <v>74</v>
      </c>
      <c r="C105" s="56" t="s">
        <v>23</v>
      </c>
      <c r="D105" s="56" t="s">
        <v>89</v>
      </c>
      <c r="E105" s="56" t="s">
        <v>355</v>
      </c>
      <c r="F105" s="56"/>
      <c r="G105" s="57"/>
    </row>
    <row r="106" spans="1:11" ht="31.5" hidden="1" x14ac:dyDescent="0.2">
      <c r="A106" s="59" t="s">
        <v>18</v>
      </c>
      <c r="B106" s="56" t="s">
        <v>74</v>
      </c>
      <c r="C106" s="56" t="s">
        <v>23</v>
      </c>
      <c r="D106" s="56" t="s">
        <v>89</v>
      </c>
      <c r="E106" s="56" t="s">
        <v>357</v>
      </c>
      <c r="F106" s="56"/>
      <c r="G106" s="57"/>
    </row>
    <row r="107" spans="1:11" ht="15.75" hidden="1" x14ac:dyDescent="0.2">
      <c r="A107" s="59" t="s">
        <v>20</v>
      </c>
      <c r="B107" s="56" t="s">
        <v>74</v>
      </c>
      <c r="C107" s="56" t="s">
        <v>23</v>
      </c>
      <c r="D107" s="56" t="s">
        <v>89</v>
      </c>
      <c r="E107" s="56" t="s">
        <v>357</v>
      </c>
      <c r="F107" s="56" t="s">
        <v>21</v>
      </c>
      <c r="G107" s="57"/>
    </row>
    <row r="108" spans="1:11" ht="63" hidden="1" x14ac:dyDescent="0.25">
      <c r="A108" s="63" t="s">
        <v>299</v>
      </c>
      <c r="B108" s="56" t="s">
        <v>74</v>
      </c>
      <c r="C108" s="56" t="s">
        <v>23</v>
      </c>
      <c r="D108" s="56" t="s">
        <v>89</v>
      </c>
      <c r="E108" s="56" t="s">
        <v>297</v>
      </c>
      <c r="F108" s="56"/>
      <c r="G108" s="57"/>
    </row>
    <row r="109" spans="1:11" ht="31.5" hidden="1" x14ac:dyDescent="0.2">
      <c r="A109" s="59" t="s">
        <v>18</v>
      </c>
      <c r="B109" s="56" t="s">
        <v>74</v>
      </c>
      <c r="C109" s="56" t="s">
        <v>23</v>
      </c>
      <c r="D109" s="56" t="s">
        <v>89</v>
      </c>
      <c r="E109" s="56" t="s">
        <v>298</v>
      </c>
      <c r="F109" s="56"/>
      <c r="G109" s="57"/>
    </row>
    <row r="110" spans="1:11" ht="15.75" hidden="1" x14ac:dyDescent="0.2">
      <c r="A110" s="59" t="s">
        <v>20</v>
      </c>
      <c r="B110" s="56" t="s">
        <v>74</v>
      </c>
      <c r="C110" s="56" t="s">
        <v>23</v>
      </c>
      <c r="D110" s="56" t="s">
        <v>89</v>
      </c>
      <c r="E110" s="56" t="s">
        <v>298</v>
      </c>
      <c r="F110" s="56" t="s">
        <v>21</v>
      </c>
      <c r="G110" s="57"/>
    </row>
    <row r="111" spans="1:11" ht="63" x14ac:dyDescent="0.2">
      <c r="A111" s="59" t="s">
        <v>415</v>
      </c>
      <c r="B111" s="56" t="s">
        <v>74</v>
      </c>
      <c r="C111" s="56" t="s">
        <v>23</v>
      </c>
      <c r="D111" s="56" t="s">
        <v>89</v>
      </c>
      <c r="E111" s="56" t="s">
        <v>378</v>
      </c>
      <c r="F111" s="56"/>
      <c r="G111" s="57">
        <v>105</v>
      </c>
    </row>
    <row r="112" spans="1:11" ht="47.25" x14ac:dyDescent="0.25">
      <c r="A112" s="62" t="s">
        <v>218</v>
      </c>
      <c r="B112" s="56" t="s">
        <v>74</v>
      </c>
      <c r="C112" s="56" t="s">
        <v>23</v>
      </c>
      <c r="D112" s="56" t="s">
        <v>89</v>
      </c>
      <c r="E112" s="56" t="s">
        <v>380</v>
      </c>
      <c r="F112" s="56"/>
      <c r="G112" s="57">
        <v>105</v>
      </c>
    </row>
    <row r="113" spans="1:12" ht="15.75" x14ac:dyDescent="0.2">
      <c r="A113" s="59" t="s">
        <v>20</v>
      </c>
      <c r="B113" s="56" t="s">
        <v>74</v>
      </c>
      <c r="C113" s="56" t="s">
        <v>23</v>
      </c>
      <c r="D113" s="56" t="s">
        <v>89</v>
      </c>
      <c r="E113" s="56" t="s">
        <v>380</v>
      </c>
      <c r="F113" s="56" t="s">
        <v>21</v>
      </c>
      <c r="G113" s="57">
        <v>105</v>
      </c>
    </row>
    <row r="114" spans="1:12" ht="70.5" customHeight="1" x14ac:dyDescent="0.2">
      <c r="A114" s="59" t="s">
        <v>356</v>
      </c>
      <c r="B114" s="56" t="s">
        <v>74</v>
      </c>
      <c r="C114" s="56" t="s">
        <v>23</v>
      </c>
      <c r="D114" s="56" t="s">
        <v>89</v>
      </c>
      <c r="E114" s="56" t="s">
        <v>355</v>
      </c>
      <c r="F114" s="56"/>
      <c r="G114" s="57">
        <v>500</v>
      </c>
    </row>
    <row r="115" spans="1:12" ht="31.5" x14ac:dyDescent="0.2">
      <c r="A115" s="59" t="s">
        <v>18</v>
      </c>
      <c r="B115" s="56" t="s">
        <v>74</v>
      </c>
      <c r="C115" s="56" t="s">
        <v>23</v>
      </c>
      <c r="D115" s="56" t="s">
        <v>89</v>
      </c>
      <c r="E115" s="56" t="s">
        <v>357</v>
      </c>
      <c r="F115" s="56"/>
      <c r="G115" s="57">
        <v>500</v>
      </c>
    </row>
    <row r="116" spans="1:12" ht="15.75" x14ac:dyDescent="0.2">
      <c r="A116" s="59" t="s">
        <v>20</v>
      </c>
      <c r="B116" s="56" t="s">
        <v>74</v>
      </c>
      <c r="C116" s="56" t="s">
        <v>23</v>
      </c>
      <c r="D116" s="56" t="s">
        <v>89</v>
      </c>
      <c r="E116" s="56" t="s">
        <v>357</v>
      </c>
      <c r="F116" s="56" t="s">
        <v>21</v>
      </c>
      <c r="G116" s="57">
        <v>500</v>
      </c>
    </row>
    <row r="117" spans="1:12" ht="35.25" customHeight="1" x14ac:dyDescent="0.25">
      <c r="A117" s="58" t="s">
        <v>76</v>
      </c>
      <c r="B117" s="56" t="s">
        <v>74</v>
      </c>
      <c r="C117" s="56" t="s">
        <v>23</v>
      </c>
      <c r="D117" s="56" t="s">
        <v>89</v>
      </c>
      <c r="E117" s="56" t="s">
        <v>77</v>
      </c>
      <c r="F117" s="55"/>
      <c r="G117" s="57">
        <f>G118+G141</f>
        <v>231656.00000000006</v>
      </c>
    </row>
    <row r="118" spans="1:12" ht="70.5" customHeight="1" x14ac:dyDescent="0.25">
      <c r="A118" s="58" t="s">
        <v>90</v>
      </c>
      <c r="B118" s="56" t="s">
        <v>74</v>
      </c>
      <c r="C118" s="56" t="s">
        <v>23</v>
      </c>
      <c r="D118" s="56" t="s">
        <v>89</v>
      </c>
      <c r="E118" s="56" t="s">
        <v>91</v>
      </c>
      <c r="F118" s="55"/>
      <c r="G118" s="57">
        <f>G119+G123+G126+G128+G130+G134+G132+G121</f>
        <v>230058.30000000005</v>
      </c>
    </row>
    <row r="119" spans="1:12" ht="47.25" x14ac:dyDescent="0.2">
      <c r="A119" s="55" t="s">
        <v>92</v>
      </c>
      <c r="B119" s="56" t="s">
        <v>74</v>
      </c>
      <c r="C119" s="56" t="s">
        <v>23</v>
      </c>
      <c r="D119" s="56" t="s">
        <v>89</v>
      </c>
      <c r="E119" s="56" t="s">
        <v>93</v>
      </c>
      <c r="F119" s="56"/>
      <c r="G119" s="57">
        <f>SUM(G120:G120)</f>
        <v>23675.1</v>
      </c>
    </row>
    <row r="120" spans="1:12" ht="20.25" x14ac:dyDescent="0.2">
      <c r="A120" s="59" t="s">
        <v>20</v>
      </c>
      <c r="B120" s="56" t="s">
        <v>74</v>
      </c>
      <c r="C120" s="56" t="s">
        <v>23</v>
      </c>
      <c r="D120" s="56" t="s">
        <v>89</v>
      </c>
      <c r="E120" s="56" t="s">
        <v>93</v>
      </c>
      <c r="F120" s="56" t="s">
        <v>21</v>
      </c>
      <c r="G120" s="57">
        <v>23675.1</v>
      </c>
      <c r="H120" s="45"/>
      <c r="J120" s="29"/>
      <c r="K120" s="12"/>
      <c r="L120" s="12"/>
    </row>
    <row r="121" spans="1:12" ht="31.5" x14ac:dyDescent="0.2">
      <c r="A121" s="59" t="s">
        <v>418</v>
      </c>
      <c r="B121" s="56" t="s">
        <v>74</v>
      </c>
      <c r="C121" s="56" t="s">
        <v>23</v>
      </c>
      <c r="D121" s="56" t="s">
        <v>89</v>
      </c>
      <c r="E121" s="56" t="s">
        <v>419</v>
      </c>
      <c r="F121" s="56"/>
      <c r="G121" s="57">
        <v>152.69999999999999</v>
      </c>
      <c r="H121" s="12"/>
      <c r="J121" s="29"/>
      <c r="K121" s="12"/>
      <c r="L121" s="12"/>
    </row>
    <row r="122" spans="1:12" ht="20.25" x14ac:dyDescent="0.2">
      <c r="A122" s="59" t="s">
        <v>20</v>
      </c>
      <c r="B122" s="56" t="s">
        <v>74</v>
      </c>
      <c r="C122" s="56" t="s">
        <v>23</v>
      </c>
      <c r="D122" s="56" t="s">
        <v>89</v>
      </c>
      <c r="E122" s="56" t="s">
        <v>419</v>
      </c>
      <c r="F122" s="56" t="s">
        <v>21</v>
      </c>
      <c r="G122" s="57">
        <v>152.69999999999999</v>
      </c>
      <c r="H122" s="12"/>
      <c r="J122" s="29"/>
      <c r="K122" s="12"/>
      <c r="L122" s="12"/>
    </row>
    <row r="123" spans="1:12" ht="143.25" customHeight="1" x14ac:dyDescent="0.2">
      <c r="A123" s="59" t="s">
        <v>94</v>
      </c>
      <c r="B123" s="56" t="s">
        <v>74</v>
      </c>
      <c r="C123" s="56" t="s">
        <v>23</v>
      </c>
      <c r="D123" s="56" t="s">
        <v>89</v>
      </c>
      <c r="E123" s="56" t="s">
        <v>95</v>
      </c>
      <c r="F123" s="56"/>
      <c r="G123" s="57">
        <f>SUM(G124:G125)</f>
        <v>168415</v>
      </c>
    </row>
    <row r="124" spans="1:12" ht="31.5" x14ac:dyDescent="0.2">
      <c r="A124" s="59" t="s">
        <v>84</v>
      </c>
      <c r="B124" s="56" t="s">
        <v>74</v>
      </c>
      <c r="C124" s="56" t="s">
        <v>23</v>
      </c>
      <c r="D124" s="56" t="s">
        <v>89</v>
      </c>
      <c r="E124" s="56" t="s">
        <v>95</v>
      </c>
      <c r="F124" s="56" t="s">
        <v>85</v>
      </c>
      <c r="G124" s="67">
        <v>129</v>
      </c>
    </row>
    <row r="125" spans="1:12" ht="18.75" x14ac:dyDescent="0.2">
      <c r="A125" s="59" t="s">
        <v>20</v>
      </c>
      <c r="B125" s="56" t="s">
        <v>74</v>
      </c>
      <c r="C125" s="56" t="s">
        <v>23</v>
      </c>
      <c r="D125" s="56" t="s">
        <v>89</v>
      </c>
      <c r="E125" s="56" t="s">
        <v>95</v>
      </c>
      <c r="F125" s="56" t="s">
        <v>21</v>
      </c>
      <c r="G125" s="67">
        <v>168286</v>
      </c>
      <c r="H125" s="46"/>
    </row>
    <row r="126" spans="1:12" ht="118.5" customHeight="1" x14ac:dyDescent="0.2">
      <c r="A126" s="59" t="s">
        <v>394</v>
      </c>
      <c r="B126" s="56" t="s">
        <v>74</v>
      </c>
      <c r="C126" s="56" t="s">
        <v>23</v>
      </c>
      <c r="D126" s="56" t="s">
        <v>89</v>
      </c>
      <c r="E126" s="56" t="s">
        <v>96</v>
      </c>
      <c r="F126" s="56"/>
      <c r="G126" s="57">
        <f>SUM(G127:G127)</f>
        <v>6254.5</v>
      </c>
    </row>
    <row r="127" spans="1:12" ht="15.75" x14ac:dyDescent="0.2">
      <c r="A127" s="59" t="s">
        <v>20</v>
      </c>
      <c r="B127" s="56" t="s">
        <v>74</v>
      </c>
      <c r="C127" s="56" t="s">
        <v>23</v>
      </c>
      <c r="D127" s="56" t="s">
        <v>89</v>
      </c>
      <c r="E127" s="56" t="s">
        <v>96</v>
      </c>
      <c r="F127" s="56" t="s">
        <v>21</v>
      </c>
      <c r="G127" s="57">
        <v>6254.5</v>
      </c>
    </row>
    <row r="128" spans="1:12" ht="54.75" customHeight="1" x14ac:dyDescent="0.2">
      <c r="A128" s="59" t="s">
        <v>86</v>
      </c>
      <c r="B128" s="56" t="s">
        <v>74</v>
      </c>
      <c r="C128" s="56" t="s">
        <v>23</v>
      </c>
      <c r="D128" s="56" t="s">
        <v>89</v>
      </c>
      <c r="E128" s="56" t="s">
        <v>324</v>
      </c>
      <c r="F128" s="56"/>
      <c r="G128" s="57">
        <v>8043.7</v>
      </c>
    </row>
    <row r="129" spans="1:9" ht="15.75" x14ac:dyDescent="0.2">
      <c r="A129" s="59" t="s">
        <v>20</v>
      </c>
      <c r="B129" s="56" t="s">
        <v>74</v>
      </c>
      <c r="C129" s="56" t="s">
        <v>23</v>
      </c>
      <c r="D129" s="56" t="s">
        <v>89</v>
      </c>
      <c r="E129" s="56" t="s">
        <v>324</v>
      </c>
      <c r="F129" s="56" t="s">
        <v>21</v>
      </c>
      <c r="G129" s="57">
        <v>8043.7</v>
      </c>
    </row>
    <row r="130" spans="1:9" ht="78.75" x14ac:dyDescent="0.2">
      <c r="A130" s="59" t="s">
        <v>393</v>
      </c>
      <c r="B130" s="56" t="s">
        <v>74</v>
      </c>
      <c r="C130" s="56" t="s">
        <v>23</v>
      </c>
      <c r="D130" s="56" t="s">
        <v>89</v>
      </c>
      <c r="E130" s="56" t="s">
        <v>346</v>
      </c>
      <c r="F130" s="56"/>
      <c r="G130" s="57">
        <f>G131</f>
        <v>858.6</v>
      </c>
    </row>
    <row r="131" spans="1:9" ht="15.75" x14ac:dyDescent="0.2">
      <c r="A131" s="59" t="s">
        <v>20</v>
      </c>
      <c r="B131" s="56" t="s">
        <v>74</v>
      </c>
      <c r="C131" s="56" t="s">
        <v>23</v>
      </c>
      <c r="D131" s="56" t="s">
        <v>89</v>
      </c>
      <c r="E131" s="56" t="s">
        <v>346</v>
      </c>
      <c r="F131" s="56" t="s">
        <v>21</v>
      </c>
      <c r="G131" s="57">
        <v>858.6</v>
      </c>
      <c r="I131" s="23"/>
    </row>
    <row r="132" spans="1:9" ht="47.25" x14ac:dyDescent="0.2">
      <c r="A132" s="59" t="s">
        <v>384</v>
      </c>
      <c r="B132" s="56" t="s">
        <v>74</v>
      </c>
      <c r="C132" s="56" t="s">
        <v>23</v>
      </c>
      <c r="D132" s="56" t="s">
        <v>89</v>
      </c>
      <c r="E132" s="56" t="s">
        <v>383</v>
      </c>
      <c r="F132" s="56"/>
      <c r="G132" s="57">
        <v>2044.5</v>
      </c>
    </row>
    <row r="133" spans="1:9" ht="15.75" x14ac:dyDescent="0.2">
      <c r="A133" s="59" t="s">
        <v>20</v>
      </c>
      <c r="B133" s="56" t="s">
        <v>74</v>
      </c>
      <c r="C133" s="56" t="s">
        <v>23</v>
      </c>
      <c r="D133" s="56" t="s">
        <v>89</v>
      </c>
      <c r="E133" s="56" t="s">
        <v>383</v>
      </c>
      <c r="F133" s="56" t="s">
        <v>21</v>
      </c>
      <c r="G133" s="57">
        <v>2044.5</v>
      </c>
      <c r="I133" s="23"/>
    </row>
    <row r="134" spans="1:9" ht="47.25" x14ac:dyDescent="0.2">
      <c r="A134" s="59" t="s">
        <v>413</v>
      </c>
      <c r="B134" s="56" t="s">
        <v>74</v>
      </c>
      <c r="C134" s="56" t="s">
        <v>23</v>
      </c>
      <c r="D134" s="56" t="s">
        <v>89</v>
      </c>
      <c r="E134" s="56" t="s">
        <v>388</v>
      </c>
      <c r="F134" s="56"/>
      <c r="G134" s="57">
        <f>G137+G139+G135</f>
        <v>20614.2</v>
      </c>
    </row>
    <row r="135" spans="1:9" ht="157.5" customHeight="1" x14ac:dyDescent="0.2">
      <c r="A135" s="59" t="s">
        <v>411</v>
      </c>
      <c r="B135" s="56" t="s">
        <v>74</v>
      </c>
      <c r="C135" s="56" t="s">
        <v>23</v>
      </c>
      <c r="D135" s="56" t="s">
        <v>89</v>
      </c>
      <c r="E135" s="56" t="s">
        <v>410</v>
      </c>
      <c r="F135" s="56"/>
      <c r="G135" s="57">
        <v>89.9</v>
      </c>
    </row>
    <row r="136" spans="1:9" ht="31.5" x14ac:dyDescent="0.2">
      <c r="A136" s="59" t="s">
        <v>20</v>
      </c>
      <c r="B136" s="56" t="s">
        <v>74</v>
      </c>
      <c r="C136" s="56" t="s">
        <v>23</v>
      </c>
      <c r="D136" s="56" t="s">
        <v>89</v>
      </c>
      <c r="E136" s="56" t="s">
        <v>410</v>
      </c>
      <c r="F136" s="56" t="s">
        <v>21</v>
      </c>
      <c r="G136" s="57">
        <v>89.9</v>
      </c>
    </row>
    <row r="137" spans="1:9" ht="205.5" customHeight="1" x14ac:dyDescent="0.25">
      <c r="A137" s="68" t="s">
        <v>392</v>
      </c>
      <c r="B137" s="56" t="s">
        <v>74</v>
      </c>
      <c r="C137" s="56" t="s">
        <v>23</v>
      </c>
      <c r="D137" s="56" t="s">
        <v>89</v>
      </c>
      <c r="E137" s="56" t="s">
        <v>390</v>
      </c>
      <c r="F137" s="56"/>
      <c r="G137" s="57">
        <v>20300</v>
      </c>
    </row>
    <row r="138" spans="1:9" ht="19.5" customHeight="1" x14ac:dyDescent="0.2">
      <c r="A138" s="59" t="s">
        <v>20</v>
      </c>
      <c r="B138" s="56" t="s">
        <v>74</v>
      </c>
      <c r="C138" s="56" t="s">
        <v>23</v>
      </c>
      <c r="D138" s="56" t="s">
        <v>89</v>
      </c>
      <c r="E138" s="56" t="s">
        <v>390</v>
      </c>
      <c r="F138" s="56" t="s">
        <v>21</v>
      </c>
      <c r="G138" s="57">
        <v>20300</v>
      </c>
      <c r="H138" s="45"/>
    </row>
    <row r="139" spans="1:9" ht="110.25" x14ac:dyDescent="0.25">
      <c r="A139" s="68" t="s">
        <v>391</v>
      </c>
      <c r="B139" s="56" t="s">
        <v>74</v>
      </c>
      <c r="C139" s="56" t="s">
        <v>23</v>
      </c>
      <c r="D139" s="56" t="s">
        <v>89</v>
      </c>
      <c r="E139" s="56" t="s">
        <v>389</v>
      </c>
      <c r="F139" s="56"/>
      <c r="G139" s="57">
        <v>224.3</v>
      </c>
    </row>
    <row r="140" spans="1:9" ht="21.75" customHeight="1" x14ac:dyDescent="0.2">
      <c r="A140" s="59" t="s">
        <v>20</v>
      </c>
      <c r="B140" s="56" t="s">
        <v>74</v>
      </c>
      <c r="C140" s="56" t="s">
        <v>23</v>
      </c>
      <c r="D140" s="56" t="s">
        <v>89</v>
      </c>
      <c r="E140" s="56" t="s">
        <v>389</v>
      </c>
      <c r="F140" s="56" t="s">
        <v>21</v>
      </c>
      <c r="G140" s="57">
        <v>224.3</v>
      </c>
    </row>
    <row r="141" spans="1:9" ht="70.5" customHeight="1" x14ac:dyDescent="0.2">
      <c r="A141" s="59" t="s">
        <v>97</v>
      </c>
      <c r="B141" s="56" t="s">
        <v>74</v>
      </c>
      <c r="C141" s="56" t="s">
        <v>23</v>
      </c>
      <c r="D141" s="56" t="s">
        <v>89</v>
      </c>
      <c r="E141" s="56" t="s">
        <v>98</v>
      </c>
      <c r="F141" s="56"/>
      <c r="G141" s="57">
        <f>G145+G147+G142</f>
        <v>1597.7</v>
      </c>
    </row>
    <row r="142" spans="1:9" ht="54.75" customHeight="1" x14ac:dyDescent="0.2">
      <c r="A142" s="59" t="s">
        <v>368</v>
      </c>
      <c r="B142" s="56" t="s">
        <v>74</v>
      </c>
      <c r="C142" s="56" t="s">
        <v>23</v>
      </c>
      <c r="D142" s="56" t="s">
        <v>89</v>
      </c>
      <c r="E142" s="56" t="s">
        <v>367</v>
      </c>
      <c r="F142" s="56"/>
      <c r="G142" s="57">
        <f>SUM(G143:G144)</f>
        <v>854.5</v>
      </c>
    </row>
    <row r="143" spans="1:9" ht="47.25" x14ac:dyDescent="0.25">
      <c r="A143" s="63" t="s">
        <v>35</v>
      </c>
      <c r="B143" s="56" t="s">
        <v>74</v>
      </c>
      <c r="C143" s="56" t="s">
        <v>23</v>
      </c>
      <c r="D143" s="56" t="s">
        <v>89</v>
      </c>
      <c r="E143" s="56" t="s">
        <v>367</v>
      </c>
      <c r="F143" s="56" t="s">
        <v>36</v>
      </c>
      <c r="G143" s="57"/>
    </row>
    <row r="144" spans="1:9" ht="15.75" x14ac:dyDescent="0.2">
      <c r="A144" s="59" t="s">
        <v>20</v>
      </c>
      <c r="B144" s="56" t="s">
        <v>74</v>
      </c>
      <c r="C144" s="56" t="s">
        <v>23</v>
      </c>
      <c r="D144" s="56" t="s">
        <v>89</v>
      </c>
      <c r="E144" s="56" t="s">
        <v>367</v>
      </c>
      <c r="F144" s="56" t="s">
        <v>21</v>
      </c>
      <c r="G144" s="57">
        <v>854.5</v>
      </c>
    </row>
    <row r="145" spans="1:8" ht="47.25" x14ac:dyDescent="0.25">
      <c r="A145" s="63" t="s">
        <v>99</v>
      </c>
      <c r="B145" s="56" t="s">
        <v>74</v>
      </c>
      <c r="C145" s="56" t="s">
        <v>23</v>
      </c>
      <c r="D145" s="56" t="s">
        <v>89</v>
      </c>
      <c r="E145" s="56" t="s">
        <v>100</v>
      </c>
      <c r="F145" s="56"/>
      <c r="G145" s="57">
        <v>343.2</v>
      </c>
    </row>
    <row r="146" spans="1:8" ht="15.75" x14ac:dyDescent="0.2">
      <c r="A146" s="59" t="s">
        <v>20</v>
      </c>
      <c r="B146" s="56" t="s">
        <v>74</v>
      </c>
      <c r="C146" s="56" t="s">
        <v>23</v>
      </c>
      <c r="D146" s="56" t="s">
        <v>89</v>
      </c>
      <c r="E146" s="56" t="s">
        <v>100</v>
      </c>
      <c r="F146" s="56" t="s">
        <v>21</v>
      </c>
      <c r="G146" s="57">
        <v>343.2</v>
      </c>
    </row>
    <row r="147" spans="1:8" ht="63" x14ac:dyDescent="0.2">
      <c r="A147" s="59" t="s">
        <v>105</v>
      </c>
      <c r="B147" s="56" t="s">
        <v>74</v>
      </c>
      <c r="C147" s="56" t="s">
        <v>23</v>
      </c>
      <c r="D147" s="56" t="s">
        <v>89</v>
      </c>
      <c r="E147" s="56" t="s">
        <v>106</v>
      </c>
      <c r="F147" s="56"/>
      <c r="G147" s="57">
        <v>400</v>
      </c>
    </row>
    <row r="148" spans="1:8" ht="15.75" x14ac:dyDescent="0.2">
      <c r="A148" s="59" t="s">
        <v>20</v>
      </c>
      <c r="B148" s="56" t="s">
        <v>74</v>
      </c>
      <c r="C148" s="56" t="s">
        <v>23</v>
      </c>
      <c r="D148" s="56" t="s">
        <v>89</v>
      </c>
      <c r="E148" s="56" t="s">
        <v>106</v>
      </c>
      <c r="F148" s="56" t="s">
        <v>21</v>
      </c>
      <c r="G148" s="57">
        <v>400</v>
      </c>
    </row>
    <row r="149" spans="1:8" ht="31.5" x14ac:dyDescent="0.2">
      <c r="A149" s="55" t="s">
        <v>101</v>
      </c>
      <c r="B149" s="56" t="s">
        <v>74</v>
      </c>
      <c r="C149" s="56" t="s">
        <v>23</v>
      </c>
      <c r="D149" s="56" t="s">
        <v>89</v>
      </c>
      <c r="E149" s="56" t="s">
        <v>111</v>
      </c>
      <c r="F149" s="56"/>
      <c r="G149" s="57">
        <f>G150</f>
        <v>5567</v>
      </c>
    </row>
    <row r="150" spans="1:8" ht="31.5" x14ac:dyDescent="0.2">
      <c r="A150" s="55" t="s">
        <v>102</v>
      </c>
      <c r="B150" s="56" t="s">
        <v>74</v>
      </c>
      <c r="C150" s="56" t="s">
        <v>23</v>
      </c>
      <c r="D150" s="56" t="s">
        <v>89</v>
      </c>
      <c r="E150" s="56" t="s">
        <v>112</v>
      </c>
      <c r="F150" s="56"/>
      <c r="G150" s="57">
        <f>G151</f>
        <v>5567</v>
      </c>
    </row>
    <row r="151" spans="1:8" ht="31.5" x14ac:dyDescent="0.2">
      <c r="A151" s="59" t="s">
        <v>397</v>
      </c>
      <c r="B151" s="56" t="s">
        <v>74</v>
      </c>
      <c r="C151" s="56" t="s">
        <v>23</v>
      </c>
      <c r="D151" s="56" t="s">
        <v>89</v>
      </c>
      <c r="E151" s="56" t="s">
        <v>399</v>
      </c>
      <c r="F151" s="56"/>
      <c r="G151" s="57">
        <f>G152</f>
        <v>5567</v>
      </c>
      <c r="H151" s="47"/>
    </row>
    <row r="152" spans="1:8" ht="18.75" x14ac:dyDescent="0.2">
      <c r="A152" s="59" t="s">
        <v>20</v>
      </c>
      <c r="B152" s="56" t="s">
        <v>74</v>
      </c>
      <c r="C152" s="56" t="s">
        <v>23</v>
      </c>
      <c r="D152" s="56" t="s">
        <v>89</v>
      </c>
      <c r="E152" s="56" t="s">
        <v>399</v>
      </c>
      <c r="F152" s="56" t="s">
        <v>21</v>
      </c>
      <c r="G152" s="57">
        <v>5567</v>
      </c>
      <c r="H152" s="45"/>
    </row>
    <row r="153" spans="1:8" ht="15.75" x14ac:dyDescent="0.2">
      <c r="A153" s="55" t="s">
        <v>24</v>
      </c>
      <c r="B153" s="56" t="s">
        <v>74</v>
      </c>
      <c r="C153" s="56" t="s">
        <v>23</v>
      </c>
      <c r="D153" s="56" t="s">
        <v>14</v>
      </c>
      <c r="E153" s="56"/>
      <c r="F153" s="56"/>
      <c r="G153" s="57">
        <f>G161+G175+G172+G157+G154</f>
        <v>11666.9</v>
      </c>
    </row>
    <row r="154" spans="1:8" ht="68.25" customHeight="1" x14ac:dyDescent="0.2">
      <c r="A154" s="55" t="s">
        <v>216</v>
      </c>
      <c r="B154" s="56" t="s">
        <v>74</v>
      </c>
      <c r="C154" s="56" t="s">
        <v>23</v>
      </c>
      <c r="D154" s="56" t="s">
        <v>14</v>
      </c>
      <c r="E154" s="56" t="s">
        <v>217</v>
      </c>
      <c r="F154" s="56"/>
      <c r="G154" s="57">
        <v>70</v>
      </c>
    </row>
    <row r="155" spans="1:8" ht="47.25" x14ac:dyDescent="0.25">
      <c r="A155" s="62" t="s">
        <v>218</v>
      </c>
      <c r="B155" s="56" t="s">
        <v>74</v>
      </c>
      <c r="C155" s="56" t="s">
        <v>23</v>
      </c>
      <c r="D155" s="56" t="s">
        <v>14</v>
      </c>
      <c r="E155" s="56" t="s">
        <v>219</v>
      </c>
      <c r="F155" s="56"/>
      <c r="G155" s="57">
        <v>70</v>
      </c>
    </row>
    <row r="156" spans="1:8" ht="15.75" x14ac:dyDescent="0.2">
      <c r="A156" s="59" t="s">
        <v>20</v>
      </c>
      <c r="B156" s="56" t="s">
        <v>74</v>
      </c>
      <c r="C156" s="56" t="s">
        <v>23</v>
      </c>
      <c r="D156" s="56" t="s">
        <v>14</v>
      </c>
      <c r="E156" s="56" t="s">
        <v>219</v>
      </c>
      <c r="F156" s="56" t="s">
        <v>21</v>
      </c>
      <c r="G156" s="57">
        <v>70</v>
      </c>
    </row>
    <row r="157" spans="1:8" ht="63" x14ac:dyDescent="0.25">
      <c r="A157" s="63" t="s">
        <v>299</v>
      </c>
      <c r="B157" s="56" t="s">
        <v>74</v>
      </c>
      <c r="C157" s="56" t="s">
        <v>23</v>
      </c>
      <c r="D157" s="56" t="s">
        <v>14</v>
      </c>
      <c r="E157" s="56" t="s">
        <v>297</v>
      </c>
      <c r="F157" s="56"/>
      <c r="G157" s="57">
        <v>6</v>
      </c>
    </row>
    <row r="158" spans="1:8" ht="31.5" x14ac:dyDescent="0.2">
      <c r="A158" s="59" t="s">
        <v>18</v>
      </c>
      <c r="B158" s="56" t="s">
        <v>74</v>
      </c>
      <c r="C158" s="56" t="s">
        <v>23</v>
      </c>
      <c r="D158" s="56" t="s">
        <v>14</v>
      </c>
      <c r="E158" s="56" t="s">
        <v>298</v>
      </c>
      <c r="F158" s="56"/>
      <c r="G158" s="57">
        <v>6</v>
      </c>
    </row>
    <row r="159" spans="1:8" ht="15.75" x14ac:dyDescent="0.2">
      <c r="A159" s="59" t="s">
        <v>20</v>
      </c>
      <c r="B159" s="56" t="s">
        <v>74</v>
      </c>
      <c r="C159" s="56" t="s">
        <v>23</v>
      </c>
      <c r="D159" s="56" t="s">
        <v>14</v>
      </c>
      <c r="E159" s="56" t="s">
        <v>298</v>
      </c>
      <c r="F159" s="56" t="s">
        <v>21</v>
      </c>
      <c r="G159" s="57">
        <v>6</v>
      </c>
    </row>
    <row r="160" spans="1:8" ht="33" customHeight="1" x14ac:dyDescent="0.25">
      <c r="A160" s="58" t="s">
        <v>76</v>
      </c>
      <c r="B160" s="56" t="s">
        <v>74</v>
      </c>
      <c r="C160" s="56" t="s">
        <v>23</v>
      </c>
      <c r="D160" s="56" t="s">
        <v>14</v>
      </c>
      <c r="E160" s="56" t="s">
        <v>77</v>
      </c>
      <c r="F160" s="56"/>
      <c r="G160" s="57">
        <f>G161</f>
        <v>11112.4</v>
      </c>
    </row>
    <row r="161" spans="1:8" ht="102.75" customHeight="1" x14ac:dyDescent="0.2">
      <c r="A161" s="59" t="s">
        <v>104</v>
      </c>
      <c r="B161" s="56" t="s">
        <v>74</v>
      </c>
      <c r="C161" s="56" t="s">
        <v>23</v>
      </c>
      <c r="D161" s="56" t="s">
        <v>14</v>
      </c>
      <c r="E161" s="56" t="s">
        <v>98</v>
      </c>
      <c r="F161" s="56"/>
      <c r="G161" s="57">
        <f>G166+G168+G162+G170</f>
        <v>11112.4</v>
      </c>
    </row>
    <row r="162" spans="1:8" ht="63" hidden="1" x14ac:dyDescent="0.2">
      <c r="A162" s="59" t="s">
        <v>105</v>
      </c>
      <c r="B162" s="56" t="s">
        <v>74</v>
      </c>
      <c r="C162" s="56" t="s">
        <v>23</v>
      </c>
      <c r="D162" s="56" t="s">
        <v>14</v>
      </c>
      <c r="E162" s="56" t="s">
        <v>106</v>
      </c>
      <c r="F162" s="56"/>
      <c r="G162" s="57">
        <v>0</v>
      </c>
    </row>
    <row r="163" spans="1:8" ht="115.5" hidden="1" customHeight="1" x14ac:dyDescent="0.25">
      <c r="A163" s="58" t="s">
        <v>64</v>
      </c>
      <c r="B163" s="56" t="s">
        <v>74</v>
      </c>
      <c r="C163" s="56" t="s">
        <v>23</v>
      </c>
      <c r="D163" s="56" t="s">
        <v>14</v>
      </c>
      <c r="E163" s="56" t="s">
        <v>106</v>
      </c>
      <c r="F163" s="56" t="s">
        <v>65</v>
      </c>
      <c r="G163" s="57"/>
    </row>
    <row r="164" spans="1:8" ht="47.25" hidden="1" x14ac:dyDescent="0.25">
      <c r="A164" s="63" t="s">
        <v>35</v>
      </c>
      <c r="B164" s="56" t="s">
        <v>74</v>
      </c>
      <c r="C164" s="56" t="s">
        <v>23</v>
      </c>
      <c r="D164" s="56" t="s">
        <v>14</v>
      </c>
      <c r="E164" s="56" t="s">
        <v>106</v>
      </c>
      <c r="F164" s="56" t="s">
        <v>36</v>
      </c>
      <c r="G164" s="57"/>
    </row>
    <row r="165" spans="1:8" ht="15.75" hidden="1" x14ac:dyDescent="0.2">
      <c r="A165" s="59" t="s">
        <v>20</v>
      </c>
      <c r="B165" s="56" t="s">
        <v>74</v>
      </c>
      <c r="C165" s="56" t="s">
        <v>23</v>
      </c>
      <c r="D165" s="56" t="s">
        <v>14</v>
      </c>
      <c r="E165" s="56" t="s">
        <v>106</v>
      </c>
      <c r="F165" s="56" t="s">
        <v>21</v>
      </c>
      <c r="G165" s="57">
        <v>0</v>
      </c>
    </row>
    <row r="166" spans="1:8" ht="47.25" x14ac:dyDescent="0.25">
      <c r="A166" s="58" t="s">
        <v>29</v>
      </c>
      <c r="B166" s="56" t="s">
        <v>74</v>
      </c>
      <c r="C166" s="56" t="s">
        <v>23</v>
      </c>
      <c r="D166" s="56" t="s">
        <v>14</v>
      </c>
      <c r="E166" s="56" t="s">
        <v>107</v>
      </c>
      <c r="F166" s="55"/>
      <c r="G166" s="57">
        <v>5295</v>
      </c>
    </row>
    <row r="167" spans="1:8" ht="15.75" x14ac:dyDescent="0.2">
      <c r="A167" s="59" t="s">
        <v>20</v>
      </c>
      <c r="B167" s="56" t="s">
        <v>74</v>
      </c>
      <c r="C167" s="56" t="s">
        <v>23</v>
      </c>
      <c r="D167" s="56" t="s">
        <v>14</v>
      </c>
      <c r="E167" s="56" t="s">
        <v>107</v>
      </c>
      <c r="F167" s="56" t="s">
        <v>21</v>
      </c>
      <c r="G167" s="57">
        <v>5295</v>
      </c>
      <c r="H167" s="47"/>
    </row>
    <row r="168" spans="1:8" ht="55.5" customHeight="1" x14ac:dyDescent="0.2">
      <c r="A168" s="59" t="s">
        <v>108</v>
      </c>
      <c r="B168" s="56" t="s">
        <v>74</v>
      </c>
      <c r="C168" s="56" t="s">
        <v>23</v>
      </c>
      <c r="D168" s="56" t="s">
        <v>14</v>
      </c>
      <c r="E168" s="56" t="s">
        <v>366</v>
      </c>
      <c r="F168" s="56"/>
      <c r="G168" s="57">
        <v>600</v>
      </c>
    </row>
    <row r="169" spans="1:8" ht="53.25" customHeight="1" x14ac:dyDescent="0.2">
      <c r="A169" s="59" t="s">
        <v>109</v>
      </c>
      <c r="B169" s="56" t="s">
        <v>74</v>
      </c>
      <c r="C169" s="56" t="s">
        <v>23</v>
      </c>
      <c r="D169" s="56" t="s">
        <v>14</v>
      </c>
      <c r="E169" s="56" t="s">
        <v>366</v>
      </c>
      <c r="F169" s="56" t="s">
        <v>110</v>
      </c>
      <c r="G169" s="57">
        <v>600</v>
      </c>
    </row>
    <row r="170" spans="1:8" ht="63" x14ac:dyDescent="0.2">
      <c r="A170" s="59" t="s">
        <v>86</v>
      </c>
      <c r="B170" s="56" t="s">
        <v>74</v>
      </c>
      <c r="C170" s="56" t="s">
        <v>23</v>
      </c>
      <c r="D170" s="56" t="s">
        <v>14</v>
      </c>
      <c r="E170" s="56" t="s">
        <v>325</v>
      </c>
      <c r="F170" s="56"/>
      <c r="G170" s="57">
        <v>5217.3999999999996</v>
      </c>
    </row>
    <row r="171" spans="1:8" ht="15.75" x14ac:dyDescent="0.2">
      <c r="A171" s="59" t="s">
        <v>20</v>
      </c>
      <c r="B171" s="56" t="s">
        <v>74</v>
      </c>
      <c r="C171" s="56" t="s">
        <v>23</v>
      </c>
      <c r="D171" s="56" t="s">
        <v>14</v>
      </c>
      <c r="E171" s="56" t="s">
        <v>325</v>
      </c>
      <c r="F171" s="56" t="s">
        <v>21</v>
      </c>
      <c r="G171" s="57">
        <v>5217.3999999999996</v>
      </c>
      <c r="H171" s="47"/>
    </row>
    <row r="172" spans="1:8" ht="53.25" customHeight="1" x14ac:dyDescent="0.2">
      <c r="A172" s="69" t="s">
        <v>354</v>
      </c>
      <c r="B172" s="56" t="s">
        <v>74</v>
      </c>
      <c r="C172" s="56" t="s">
        <v>23</v>
      </c>
      <c r="D172" s="56" t="s">
        <v>14</v>
      </c>
      <c r="E172" s="56" t="s">
        <v>274</v>
      </c>
      <c r="F172" s="56"/>
      <c r="G172" s="57">
        <v>5</v>
      </c>
    </row>
    <row r="173" spans="1:8" ht="31.5" x14ac:dyDescent="0.25">
      <c r="A173" s="58" t="s">
        <v>54</v>
      </c>
      <c r="B173" s="56" t="s">
        <v>74</v>
      </c>
      <c r="C173" s="56" t="s">
        <v>23</v>
      </c>
      <c r="D173" s="56" t="s">
        <v>14</v>
      </c>
      <c r="E173" s="56" t="s">
        <v>275</v>
      </c>
      <c r="F173" s="56"/>
      <c r="G173" s="57">
        <v>5</v>
      </c>
    </row>
    <row r="174" spans="1:8" ht="15.75" x14ac:dyDescent="0.2">
      <c r="A174" s="59" t="s">
        <v>20</v>
      </c>
      <c r="B174" s="56" t="s">
        <v>74</v>
      </c>
      <c r="C174" s="56" t="s">
        <v>23</v>
      </c>
      <c r="D174" s="56" t="s">
        <v>14</v>
      </c>
      <c r="E174" s="56" t="s">
        <v>275</v>
      </c>
      <c r="F174" s="56" t="s">
        <v>21</v>
      </c>
      <c r="G174" s="57">
        <v>5</v>
      </c>
    </row>
    <row r="175" spans="1:8" ht="31.5" x14ac:dyDescent="0.2">
      <c r="A175" s="55" t="s">
        <v>101</v>
      </c>
      <c r="B175" s="56" t="s">
        <v>74</v>
      </c>
      <c r="C175" s="56" t="s">
        <v>23</v>
      </c>
      <c r="D175" s="56" t="s">
        <v>14</v>
      </c>
      <c r="E175" s="56" t="s">
        <v>111</v>
      </c>
      <c r="F175" s="56"/>
      <c r="G175" s="57">
        <v>473.5</v>
      </c>
    </row>
    <row r="176" spans="1:8" ht="31.5" x14ac:dyDescent="0.2">
      <c r="A176" s="55" t="s">
        <v>102</v>
      </c>
      <c r="B176" s="56" t="s">
        <v>74</v>
      </c>
      <c r="C176" s="56" t="s">
        <v>23</v>
      </c>
      <c r="D176" s="56" t="s">
        <v>14</v>
      </c>
      <c r="E176" s="56" t="s">
        <v>112</v>
      </c>
      <c r="F176" s="56"/>
      <c r="G176" s="57">
        <v>473.5</v>
      </c>
    </row>
    <row r="177" spans="1:10" ht="31.5" x14ac:dyDescent="0.2">
      <c r="A177" s="59" t="s">
        <v>397</v>
      </c>
      <c r="B177" s="56" t="s">
        <v>74</v>
      </c>
      <c r="C177" s="56" t="s">
        <v>23</v>
      </c>
      <c r="D177" s="56" t="s">
        <v>14</v>
      </c>
      <c r="E177" s="56" t="s">
        <v>399</v>
      </c>
      <c r="F177" s="56"/>
      <c r="G177" s="57">
        <v>473.5</v>
      </c>
    </row>
    <row r="178" spans="1:10" ht="15.75" x14ac:dyDescent="0.2">
      <c r="A178" s="59" t="s">
        <v>20</v>
      </c>
      <c r="B178" s="56" t="s">
        <v>74</v>
      </c>
      <c r="C178" s="56" t="s">
        <v>23</v>
      </c>
      <c r="D178" s="56" t="s">
        <v>14</v>
      </c>
      <c r="E178" s="56" t="s">
        <v>399</v>
      </c>
      <c r="F178" s="56" t="s">
        <v>21</v>
      </c>
      <c r="G178" s="57">
        <v>473.5</v>
      </c>
    </row>
    <row r="179" spans="1:10" ht="27" customHeight="1" x14ac:dyDescent="0.2">
      <c r="A179" s="55" t="s">
        <v>37</v>
      </c>
      <c r="B179" s="56" t="s">
        <v>74</v>
      </c>
      <c r="C179" s="56" t="s">
        <v>23</v>
      </c>
      <c r="D179" s="56" t="s">
        <v>38</v>
      </c>
      <c r="E179" s="56"/>
      <c r="F179" s="56"/>
      <c r="G179" s="57">
        <f>G180+G189+G196+G215</f>
        <v>29897.9</v>
      </c>
    </row>
    <row r="180" spans="1:10" ht="78.75" x14ac:dyDescent="0.25">
      <c r="A180" s="58" t="s">
        <v>58</v>
      </c>
      <c r="B180" s="56" t="s">
        <v>74</v>
      </c>
      <c r="C180" s="56" t="s">
        <v>23</v>
      </c>
      <c r="D180" s="56" t="s">
        <v>38</v>
      </c>
      <c r="E180" s="56" t="s">
        <v>59</v>
      </c>
      <c r="F180" s="56"/>
      <c r="G180" s="57">
        <f>G181+G185</f>
        <v>3891.2</v>
      </c>
    </row>
    <row r="181" spans="1:10" ht="31.5" x14ac:dyDescent="0.25">
      <c r="A181" s="58" t="s">
        <v>60</v>
      </c>
      <c r="B181" s="56" t="s">
        <v>74</v>
      </c>
      <c r="C181" s="56" t="s">
        <v>23</v>
      </c>
      <c r="D181" s="56" t="s">
        <v>38</v>
      </c>
      <c r="E181" s="56" t="s">
        <v>61</v>
      </c>
      <c r="F181" s="56"/>
      <c r="G181" s="57">
        <f>G182</f>
        <v>2853.2</v>
      </c>
    </row>
    <row r="182" spans="1:10" ht="31.5" x14ac:dyDescent="0.25">
      <c r="A182" s="58" t="s">
        <v>62</v>
      </c>
      <c r="B182" s="56" t="s">
        <v>74</v>
      </c>
      <c r="C182" s="56" t="s">
        <v>23</v>
      </c>
      <c r="D182" s="56" t="s">
        <v>38</v>
      </c>
      <c r="E182" s="56" t="s">
        <v>63</v>
      </c>
      <c r="F182" s="56"/>
      <c r="G182" s="57">
        <f>SUM(G183:J184)</f>
        <v>2853.2</v>
      </c>
    </row>
    <row r="183" spans="1:10" ht="93" customHeight="1" x14ac:dyDescent="0.25">
      <c r="A183" s="58" t="s">
        <v>64</v>
      </c>
      <c r="B183" s="56" t="s">
        <v>74</v>
      </c>
      <c r="C183" s="56" t="s">
        <v>23</v>
      </c>
      <c r="D183" s="56" t="s">
        <v>38</v>
      </c>
      <c r="E183" s="56" t="s">
        <v>63</v>
      </c>
      <c r="F183" s="56" t="s">
        <v>65</v>
      </c>
      <c r="G183" s="57">
        <v>2853.2</v>
      </c>
    </row>
    <row r="184" spans="1:10" ht="47.25" hidden="1" x14ac:dyDescent="0.25">
      <c r="A184" s="63" t="s">
        <v>35</v>
      </c>
      <c r="B184" s="56" t="s">
        <v>74</v>
      </c>
      <c r="C184" s="56" t="s">
        <v>23</v>
      </c>
      <c r="D184" s="56" t="s">
        <v>38</v>
      </c>
      <c r="E184" s="56" t="s">
        <v>63</v>
      </c>
      <c r="F184" s="56" t="s">
        <v>36</v>
      </c>
      <c r="G184" s="57"/>
    </row>
    <row r="185" spans="1:10" ht="31.5" x14ac:dyDescent="0.25">
      <c r="A185" s="58" t="s">
        <v>118</v>
      </c>
      <c r="B185" s="56" t="s">
        <v>74</v>
      </c>
      <c r="C185" s="56" t="s">
        <v>23</v>
      </c>
      <c r="D185" s="56" t="s">
        <v>38</v>
      </c>
      <c r="E185" s="56" t="s">
        <v>119</v>
      </c>
      <c r="F185" s="56"/>
      <c r="G185" s="57">
        <f>G186</f>
        <v>1038</v>
      </c>
    </row>
    <row r="186" spans="1:10" ht="100.5" customHeight="1" x14ac:dyDescent="0.2">
      <c r="A186" s="55" t="s">
        <v>120</v>
      </c>
      <c r="B186" s="56" t="s">
        <v>74</v>
      </c>
      <c r="C186" s="64" t="s">
        <v>23</v>
      </c>
      <c r="D186" s="64" t="s">
        <v>38</v>
      </c>
      <c r="E186" s="64" t="s">
        <v>121</v>
      </c>
      <c r="F186" s="56"/>
      <c r="G186" s="57">
        <f>SUM(G187:G188)</f>
        <v>1038</v>
      </c>
    </row>
    <row r="187" spans="1:10" ht="94.5" customHeight="1" x14ac:dyDescent="0.25">
      <c r="A187" s="70" t="s">
        <v>64</v>
      </c>
      <c r="B187" s="56" t="s">
        <v>74</v>
      </c>
      <c r="C187" s="64" t="s">
        <v>23</v>
      </c>
      <c r="D187" s="64" t="s">
        <v>38</v>
      </c>
      <c r="E187" s="64" t="s">
        <v>121</v>
      </c>
      <c r="F187" s="56" t="s">
        <v>65</v>
      </c>
      <c r="G187" s="57">
        <v>996</v>
      </c>
      <c r="H187" s="47"/>
    </row>
    <row r="188" spans="1:10" ht="47.25" x14ac:dyDescent="0.25">
      <c r="A188" s="63" t="s">
        <v>35</v>
      </c>
      <c r="B188" s="56" t="s">
        <v>74</v>
      </c>
      <c r="C188" s="64" t="s">
        <v>23</v>
      </c>
      <c r="D188" s="64" t="s">
        <v>38</v>
      </c>
      <c r="E188" s="64" t="s">
        <v>121</v>
      </c>
      <c r="F188" s="56" t="s">
        <v>36</v>
      </c>
      <c r="G188" s="57">
        <v>42</v>
      </c>
      <c r="H188" s="18"/>
    </row>
    <row r="189" spans="1:10" ht="47.25" x14ac:dyDescent="0.25">
      <c r="A189" s="58" t="s">
        <v>25</v>
      </c>
      <c r="B189" s="56" t="s">
        <v>74</v>
      </c>
      <c r="C189" s="56" t="s">
        <v>23</v>
      </c>
      <c r="D189" s="56" t="s">
        <v>38</v>
      </c>
      <c r="E189" s="56" t="s">
        <v>26</v>
      </c>
      <c r="F189" s="56"/>
      <c r="G189" s="57">
        <f>G190</f>
        <v>5950.7000000000007</v>
      </c>
    </row>
    <row r="190" spans="1:10" s="1" customFormat="1" ht="47.25" x14ac:dyDescent="0.25">
      <c r="A190" s="58" t="s">
        <v>122</v>
      </c>
      <c r="B190" s="56" t="s">
        <v>74</v>
      </c>
      <c r="C190" s="56" t="s">
        <v>23</v>
      </c>
      <c r="D190" s="56" t="s">
        <v>38</v>
      </c>
      <c r="E190" s="56" t="s">
        <v>69</v>
      </c>
      <c r="F190" s="56"/>
      <c r="G190" s="57">
        <f>G191</f>
        <v>5950.7000000000007</v>
      </c>
      <c r="H190" s="19"/>
      <c r="I190" s="8"/>
      <c r="J190" s="22"/>
    </row>
    <row r="191" spans="1:10" s="1" customFormat="1" ht="98.25" customHeight="1" x14ac:dyDescent="0.2">
      <c r="A191" s="55" t="s">
        <v>412</v>
      </c>
      <c r="B191" s="56" t="s">
        <v>74</v>
      </c>
      <c r="C191" s="56" t="s">
        <v>23</v>
      </c>
      <c r="D191" s="56" t="s">
        <v>38</v>
      </c>
      <c r="E191" s="56" t="s">
        <v>70</v>
      </c>
      <c r="F191" s="56"/>
      <c r="G191" s="57">
        <f>SUM(G192:G195)</f>
        <v>5950.7000000000007</v>
      </c>
      <c r="H191" s="19"/>
      <c r="I191" s="8"/>
      <c r="J191" s="22"/>
    </row>
    <row r="192" spans="1:10" ht="93.75" customHeight="1" x14ac:dyDescent="0.25">
      <c r="A192" s="58" t="s">
        <v>64</v>
      </c>
      <c r="B192" s="56" t="s">
        <v>74</v>
      </c>
      <c r="C192" s="56" t="s">
        <v>23</v>
      </c>
      <c r="D192" s="56" t="s">
        <v>38</v>
      </c>
      <c r="E192" s="56" t="s">
        <v>70</v>
      </c>
      <c r="F192" s="56" t="s">
        <v>65</v>
      </c>
      <c r="G192" s="57">
        <v>5012</v>
      </c>
    </row>
    <row r="193" spans="1:7" ht="47.25" x14ac:dyDescent="0.25">
      <c r="A193" s="63" t="s">
        <v>35</v>
      </c>
      <c r="B193" s="56" t="s">
        <v>74</v>
      </c>
      <c r="C193" s="56" t="s">
        <v>23</v>
      </c>
      <c r="D193" s="56" t="s">
        <v>38</v>
      </c>
      <c r="E193" s="56" t="s">
        <v>70</v>
      </c>
      <c r="F193" s="56" t="s">
        <v>36</v>
      </c>
      <c r="G193" s="57">
        <v>933.1</v>
      </c>
    </row>
    <row r="194" spans="1:7" ht="15.75" x14ac:dyDescent="0.2">
      <c r="A194" s="59" t="s">
        <v>421</v>
      </c>
      <c r="B194" s="56" t="s">
        <v>74</v>
      </c>
      <c r="C194" s="56" t="s">
        <v>23</v>
      </c>
      <c r="D194" s="56" t="s">
        <v>38</v>
      </c>
      <c r="E194" s="56" t="s">
        <v>70</v>
      </c>
      <c r="F194" s="56" t="s">
        <v>420</v>
      </c>
      <c r="G194" s="57">
        <v>5.0999999999999996</v>
      </c>
    </row>
    <row r="195" spans="1:7" ht="20.25" customHeight="1" x14ac:dyDescent="0.2">
      <c r="A195" s="59" t="s">
        <v>66</v>
      </c>
      <c r="B195" s="56" t="s">
        <v>74</v>
      </c>
      <c r="C195" s="56" t="s">
        <v>23</v>
      </c>
      <c r="D195" s="56" t="s">
        <v>38</v>
      </c>
      <c r="E195" s="56" t="s">
        <v>70</v>
      </c>
      <c r="F195" s="56" t="s">
        <v>67</v>
      </c>
      <c r="G195" s="57">
        <v>0.5</v>
      </c>
    </row>
    <row r="196" spans="1:7" ht="35.25" customHeight="1" x14ac:dyDescent="0.25">
      <c r="A196" s="58" t="s">
        <v>123</v>
      </c>
      <c r="B196" s="56" t="s">
        <v>74</v>
      </c>
      <c r="C196" s="56" t="s">
        <v>23</v>
      </c>
      <c r="D196" s="56" t="s">
        <v>38</v>
      </c>
      <c r="E196" s="56" t="s">
        <v>77</v>
      </c>
      <c r="F196" s="56"/>
      <c r="G196" s="57">
        <f>G197+G201</f>
        <v>19250.8</v>
      </c>
    </row>
    <row r="197" spans="1:7" ht="67.5" customHeight="1" x14ac:dyDescent="0.25">
      <c r="A197" s="58" t="s">
        <v>124</v>
      </c>
      <c r="B197" s="56" t="s">
        <v>74</v>
      </c>
      <c r="C197" s="56" t="s">
        <v>23</v>
      </c>
      <c r="D197" s="56" t="s">
        <v>38</v>
      </c>
      <c r="E197" s="56" t="s">
        <v>91</v>
      </c>
      <c r="F197" s="56"/>
      <c r="G197" s="57">
        <f>G198</f>
        <v>195.1</v>
      </c>
    </row>
    <row r="198" spans="1:7" ht="31.5" x14ac:dyDescent="0.25">
      <c r="A198" s="63" t="s">
        <v>125</v>
      </c>
      <c r="B198" s="56" t="s">
        <v>74</v>
      </c>
      <c r="C198" s="56" t="s">
        <v>23</v>
      </c>
      <c r="D198" s="56" t="s">
        <v>38</v>
      </c>
      <c r="E198" s="56" t="s">
        <v>126</v>
      </c>
      <c r="F198" s="56"/>
      <c r="G198" s="57">
        <f>SUM(G199:G200)</f>
        <v>195.1</v>
      </c>
    </row>
    <row r="199" spans="1:7" ht="101.25" customHeight="1" x14ac:dyDescent="0.25">
      <c r="A199" s="58" t="s">
        <v>64</v>
      </c>
      <c r="B199" s="56" t="s">
        <v>74</v>
      </c>
      <c r="C199" s="56" t="s">
        <v>23</v>
      </c>
      <c r="D199" s="56" t="s">
        <v>38</v>
      </c>
      <c r="E199" s="56" t="s">
        <v>126</v>
      </c>
      <c r="F199" s="56" t="s">
        <v>65</v>
      </c>
      <c r="G199" s="57">
        <v>30</v>
      </c>
    </row>
    <row r="200" spans="1:7" ht="47.25" x14ac:dyDescent="0.25">
      <c r="A200" s="63" t="s">
        <v>35</v>
      </c>
      <c r="B200" s="56" t="s">
        <v>74</v>
      </c>
      <c r="C200" s="56" t="s">
        <v>23</v>
      </c>
      <c r="D200" s="56" t="s">
        <v>38</v>
      </c>
      <c r="E200" s="56" t="s">
        <v>126</v>
      </c>
      <c r="F200" s="56" t="s">
        <v>36</v>
      </c>
      <c r="G200" s="57">
        <v>165.1</v>
      </c>
    </row>
    <row r="201" spans="1:7" ht="102" customHeight="1" x14ac:dyDescent="0.2">
      <c r="A201" s="59" t="s">
        <v>114</v>
      </c>
      <c r="B201" s="56" t="s">
        <v>74</v>
      </c>
      <c r="C201" s="56" t="s">
        <v>23</v>
      </c>
      <c r="D201" s="56" t="s">
        <v>38</v>
      </c>
      <c r="E201" s="56" t="s">
        <v>98</v>
      </c>
      <c r="F201" s="56"/>
      <c r="G201" s="57">
        <f>G202++G208+G204+G206</f>
        <v>19055.7</v>
      </c>
    </row>
    <row r="202" spans="1:7" ht="31.5" x14ac:dyDescent="0.2">
      <c r="A202" s="55" t="s">
        <v>115</v>
      </c>
      <c r="B202" s="56" t="s">
        <v>74</v>
      </c>
      <c r="C202" s="56" t="s">
        <v>23</v>
      </c>
      <c r="D202" s="56" t="s">
        <v>38</v>
      </c>
      <c r="E202" s="56" t="s">
        <v>116</v>
      </c>
      <c r="F202" s="56"/>
      <c r="G202" s="57">
        <v>1561</v>
      </c>
    </row>
    <row r="203" spans="1:7" ht="15.75" x14ac:dyDescent="0.2">
      <c r="A203" s="59" t="s">
        <v>20</v>
      </c>
      <c r="B203" s="56" t="s">
        <v>74</v>
      </c>
      <c r="C203" s="56" t="s">
        <v>23</v>
      </c>
      <c r="D203" s="56" t="s">
        <v>38</v>
      </c>
      <c r="E203" s="56" t="s">
        <v>116</v>
      </c>
      <c r="F203" s="56" t="s">
        <v>21</v>
      </c>
      <c r="G203" s="57">
        <v>1561</v>
      </c>
    </row>
    <row r="204" spans="1:7" ht="54" customHeight="1" x14ac:dyDescent="0.2">
      <c r="A204" s="59" t="s">
        <v>86</v>
      </c>
      <c r="B204" s="56" t="s">
        <v>74</v>
      </c>
      <c r="C204" s="56" t="s">
        <v>23</v>
      </c>
      <c r="D204" s="56" t="s">
        <v>38</v>
      </c>
      <c r="E204" s="56" t="s">
        <v>325</v>
      </c>
      <c r="F204" s="56"/>
      <c r="G204" s="57">
        <v>677</v>
      </c>
    </row>
    <row r="205" spans="1:7" ht="15.75" x14ac:dyDescent="0.2">
      <c r="A205" s="59" t="s">
        <v>20</v>
      </c>
      <c r="B205" s="56" t="s">
        <v>74</v>
      </c>
      <c r="C205" s="56" t="s">
        <v>23</v>
      </c>
      <c r="D205" s="56" t="s">
        <v>38</v>
      </c>
      <c r="E205" s="56" t="s">
        <v>325</v>
      </c>
      <c r="F205" s="56" t="s">
        <v>21</v>
      </c>
      <c r="G205" s="57">
        <v>677</v>
      </c>
    </row>
    <row r="206" spans="1:7" ht="102" customHeight="1" x14ac:dyDescent="0.2">
      <c r="A206" s="59" t="s">
        <v>437</v>
      </c>
      <c r="B206" s="56" t="s">
        <v>74</v>
      </c>
      <c r="C206" s="56" t="s">
        <v>23</v>
      </c>
      <c r="D206" s="56" t="s">
        <v>38</v>
      </c>
      <c r="E206" s="56" t="s">
        <v>436</v>
      </c>
      <c r="F206" s="56"/>
      <c r="G206" s="57">
        <v>16178.3</v>
      </c>
    </row>
    <row r="207" spans="1:7" ht="15.75" x14ac:dyDescent="0.2">
      <c r="A207" s="59" t="s">
        <v>20</v>
      </c>
      <c r="B207" s="56" t="s">
        <v>74</v>
      </c>
      <c r="C207" s="56" t="s">
        <v>23</v>
      </c>
      <c r="D207" s="56" t="s">
        <v>38</v>
      </c>
      <c r="E207" s="56" t="s">
        <v>436</v>
      </c>
      <c r="F207" s="56" t="s">
        <v>21</v>
      </c>
      <c r="G207" s="57">
        <v>16178.3</v>
      </c>
    </row>
    <row r="208" spans="1:7" ht="52.5" customHeight="1" x14ac:dyDescent="0.2">
      <c r="A208" s="59" t="s">
        <v>395</v>
      </c>
      <c r="B208" s="56" t="s">
        <v>74</v>
      </c>
      <c r="C208" s="56" t="s">
        <v>23</v>
      </c>
      <c r="D208" s="56" t="s">
        <v>38</v>
      </c>
      <c r="E208" s="56" t="s">
        <v>382</v>
      </c>
      <c r="F208" s="56"/>
      <c r="G208" s="57">
        <v>639.4</v>
      </c>
    </row>
    <row r="209" spans="1:11" ht="47.25" x14ac:dyDescent="0.25">
      <c r="A209" s="63" t="s">
        <v>35</v>
      </c>
      <c r="B209" s="56" t="s">
        <v>74</v>
      </c>
      <c r="C209" s="56" t="s">
        <v>23</v>
      </c>
      <c r="D209" s="56" t="s">
        <v>38</v>
      </c>
      <c r="E209" s="56" t="s">
        <v>117</v>
      </c>
      <c r="F209" s="56" t="s">
        <v>36</v>
      </c>
      <c r="G209" s="57">
        <v>639.4</v>
      </c>
      <c r="H209" s="47"/>
    </row>
    <row r="210" spans="1:11" ht="31.5" x14ac:dyDescent="0.2">
      <c r="A210" s="55" t="s">
        <v>101</v>
      </c>
      <c r="B210" s="56" t="s">
        <v>74</v>
      </c>
      <c r="C210" s="56" t="s">
        <v>23</v>
      </c>
      <c r="D210" s="56" t="s">
        <v>38</v>
      </c>
      <c r="E210" s="56" t="s">
        <v>111</v>
      </c>
      <c r="F210" s="56"/>
      <c r="G210" s="57">
        <v>579.29999999999995</v>
      </c>
    </row>
    <row r="211" spans="1:11" ht="31.5" x14ac:dyDescent="0.2">
      <c r="A211" s="55" t="s">
        <v>102</v>
      </c>
      <c r="B211" s="56" t="s">
        <v>74</v>
      </c>
      <c r="C211" s="56" t="s">
        <v>23</v>
      </c>
      <c r="D211" s="56" t="s">
        <v>38</v>
      </c>
      <c r="E211" s="56" t="s">
        <v>112</v>
      </c>
      <c r="F211" s="56"/>
      <c r="G211" s="57">
        <v>579.29999999999995</v>
      </c>
    </row>
    <row r="212" spans="1:11" ht="63" x14ac:dyDescent="0.2">
      <c r="A212" s="59" t="s">
        <v>103</v>
      </c>
      <c r="B212" s="56" t="s">
        <v>74</v>
      </c>
      <c r="C212" s="56" t="s">
        <v>23</v>
      </c>
      <c r="D212" s="56" t="s">
        <v>38</v>
      </c>
      <c r="E212" s="56" t="s">
        <v>113</v>
      </c>
      <c r="F212" s="56"/>
      <c r="G212" s="57">
        <v>579.29999999999995</v>
      </c>
    </row>
    <row r="213" spans="1:11" ht="47.25" x14ac:dyDescent="0.25">
      <c r="A213" s="63" t="s">
        <v>35</v>
      </c>
      <c r="B213" s="56" t="s">
        <v>74</v>
      </c>
      <c r="C213" s="56" t="s">
        <v>23</v>
      </c>
      <c r="D213" s="56" t="s">
        <v>38</v>
      </c>
      <c r="E213" s="56" t="s">
        <v>113</v>
      </c>
      <c r="F213" s="56" t="s">
        <v>36</v>
      </c>
      <c r="G213" s="57">
        <v>579.29999999999995</v>
      </c>
    </row>
    <row r="214" spans="1:11" ht="18" x14ac:dyDescent="0.25">
      <c r="A214" s="59" t="s">
        <v>20</v>
      </c>
      <c r="B214" s="56" t="s">
        <v>74</v>
      </c>
      <c r="C214" s="56" t="s">
        <v>23</v>
      </c>
      <c r="D214" s="56" t="s">
        <v>38</v>
      </c>
      <c r="E214" s="56" t="s">
        <v>382</v>
      </c>
      <c r="F214" s="56" t="s">
        <v>21</v>
      </c>
      <c r="G214" s="57">
        <v>579.29999999999995</v>
      </c>
      <c r="I214" s="23"/>
      <c r="K214" s="16"/>
    </row>
    <row r="215" spans="1:11" ht="66.75" customHeight="1" x14ac:dyDescent="0.2">
      <c r="A215" s="55" t="s">
        <v>127</v>
      </c>
      <c r="B215" s="56" t="s">
        <v>74</v>
      </c>
      <c r="C215" s="56" t="s">
        <v>23</v>
      </c>
      <c r="D215" s="56" t="s">
        <v>38</v>
      </c>
      <c r="E215" s="56" t="s">
        <v>128</v>
      </c>
      <c r="F215" s="56"/>
      <c r="G215" s="57">
        <f>G216</f>
        <v>805.2</v>
      </c>
    </row>
    <row r="216" spans="1:11" ht="31.5" x14ac:dyDescent="0.2">
      <c r="A216" s="55" t="s">
        <v>129</v>
      </c>
      <c r="B216" s="56" t="s">
        <v>74</v>
      </c>
      <c r="C216" s="56" t="s">
        <v>23</v>
      </c>
      <c r="D216" s="56" t="s">
        <v>38</v>
      </c>
      <c r="E216" s="56" t="s">
        <v>130</v>
      </c>
      <c r="F216" s="56"/>
      <c r="G216" s="57">
        <f>G217</f>
        <v>805.2</v>
      </c>
    </row>
    <row r="217" spans="1:11" ht="31.5" x14ac:dyDescent="0.2">
      <c r="A217" s="59" t="s">
        <v>131</v>
      </c>
      <c r="B217" s="56" t="s">
        <v>74</v>
      </c>
      <c r="C217" s="56" t="s">
        <v>23</v>
      </c>
      <c r="D217" s="56" t="s">
        <v>38</v>
      </c>
      <c r="E217" s="56" t="s">
        <v>132</v>
      </c>
      <c r="F217" s="56"/>
      <c r="G217" s="57">
        <f>SUM(G218:G220)</f>
        <v>805.2</v>
      </c>
    </row>
    <row r="218" spans="1:11" ht="102.75" customHeight="1" x14ac:dyDescent="0.25">
      <c r="A218" s="58" t="s">
        <v>64</v>
      </c>
      <c r="B218" s="56" t="s">
        <v>74</v>
      </c>
      <c r="C218" s="56" t="s">
        <v>23</v>
      </c>
      <c r="D218" s="56" t="s">
        <v>38</v>
      </c>
      <c r="E218" s="56" t="s">
        <v>132</v>
      </c>
      <c r="F218" s="56" t="s">
        <v>65</v>
      </c>
      <c r="G218" s="57">
        <v>407</v>
      </c>
    </row>
    <row r="219" spans="1:11" ht="47.25" x14ac:dyDescent="0.25">
      <c r="A219" s="63" t="s">
        <v>35</v>
      </c>
      <c r="B219" s="56" t="s">
        <v>74</v>
      </c>
      <c r="C219" s="56" t="s">
        <v>23</v>
      </c>
      <c r="D219" s="56" t="s">
        <v>38</v>
      </c>
      <c r="E219" s="56" t="s">
        <v>132</v>
      </c>
      <c r="F219" s="56" t="s">
        <v>36</v>
      </c>
      <c r="G219" s="57">
        <v>392.2</v>
      </c>
    </row>
    <row r="220" spans="1:11" ht="27" customHeight="1" x14ac:dyDescent="0.2">
      <c r="A220" s="59" t="s">
        <v>66</v>
      </c>
      <c r="B220" s="56" t="s">
        <v>74</v>
      </c>
      <c r="C220" s="56" t="s">
        <v>23</v>
      </c>
      <c r="D220" s="56" t="s">
        <v>38</v>
      </c>
      <c r="E220" s="56" t="s">
        <v>132</v>
      </c>
      <c r="F220" s="56" t="s">
        <v>67</v>
      </c>
      <c r="G220" s="57">
        <v>6</v>
      </c>
    </row>
    <row r="221" spans="1:11" ht="15.75" x14ac:dyDescent="0.2">
      <c r="A221" s="55" t="s">
        <v>133</v>
      </c>
      <c r="B221" s="56" t="s">
        <v>74</v>
      </c>
      <c r="C221" s="56" t="s">
        <v>134</v>
      </c>
      <c r="D221" s="56"/>
      <c r="E221" s="56"/>
      <c r="F221" s="56"/>
      <c r="G221" s="57">
        <f>G222</f>
        <v>11124</v>
      </c>
    </row>
    <row r="222" spans="1:11" ht="15.75" x14ac:dyDescent="0.2">
      <c r="A222" s="55" t="s">
        <v>135</v>
      </c>
      <c r="B222" s="56" t="s">
        <v>74</v>
      </c>
      <c r="C222" s="56" t="s">
        <v>134</v>
      </c>
      <c r="D222" s="56" t="s">
        <v>57</v>
      </c>
      <c r="E222" s="56"/>
      <c r="F222" s="56"/>
      <c r="G222" s="57">
        <f>G223</f>
        <v>11124</v>
      </c>
    </row>
    <row r="223" spans="1:11" ht="31.5" x14ac:dyDescent="0.2">
      <c r="A223" s="59" t="s">
        <v>55</v>
      </c>
      <c r="B223" s="56" t="s">
        <v>74</v>
      </c>
      <c r="C223" s="56" t="s">
        <v>134</v>
      </c>
      <c r="D223" s="56" t="s">
        <v>57</v>
      </c>
      <c r="E223" s="56" t="s">
        <v>136</v>
      </c>
      <c r="F223" s="56"/>
      <c r="G223" s="57">
        <f>G224</f>
        <v>11124</v>
      </c>
    </row>
    <row r="224" spans="1:11" ht="31.5" x14ac:dyDescent="0.2">
      <c r="A224" s="55" t="s">
        <v>137</v>
      </c>
      <c r="B224" s="56" t="s">
        <v>74</v>
      </c>
      <c r="C224" s="56" t="s">
        <v>134</v>
      </c>
      <c r="D224" s="56" t="s">
        <v>57</v>
      </c>
      <c r="E224" s="56" t="s">
        <v>138</v>
      </c>
      <c r="F224" s="56"/>
      <c r="G224" s="57">
        <f>G225+G227</f>
        <v>11124</v>
      </c>
    </row>
    <row r="225" spans="1:7" ht="94.5" x14ac:dyDescent="0.2">
      <c r="A225" s="55" t="s">
        <v>139</v>
      </c>
      <c r="B225" s="56" t="s">
        <v>74</v>
      </c>
      <c r="C225" s="56" t="s">
        <v>134</v>
      </c>
      <c r="D225" s="56" t="s">
        <v>57</v>
      </c>
      <c r="E225" s="56" t="s">
        <v>140</v>
      </c>
      <c r="F225" s="56"/>
      <c r="G225" s="57">
        <f>SUM(G226:G226)</f>
        <v>808</v>
      </c>
    </row>
    <row r="226" spans="1:7" ht="15.75" x14ac:dyDescent="0.2">
      <c r="A226" s="59" t="s">
        <v>20</v>
      </c>
      <c r="B226" s="56" t="s">
        <v>74</v>
      </c>
      <c r="C226" s="56" t="s">
        <v>134</v>
      </c>
      <c r="D226" s="56" t="s">
        <v>57</v>
      </c>
      <c r="E226" s="56" t="s">
        <v>140</v>
      </c>
      <c r="F226" s="56" t="s">
        <v>21</v>
      </c>
      <c r="G226" s="57">
        <v>808</v>
      </c>
    </row>
    <row r="227" spans="1:7" ht="63" x14ac:dyDescent="0.2">
      <c r="A227" s="55" t="s">
        <v>141</v>
      </c>
      <c r="B227" s="56" t="s">
        <v>74</v>
      </c>
      <c r="C227" s="56" t="s">
        <v>134</v>
      </c>
      <c r="D227" s="56" t="s">
        <v>57</v>
      </c>
      <c r="E227" s="56" t="s">
        <v>142</v>
      </c>
      <c r="F227" s="56"/>
      <c r="G227" s="57">
        <f>G228+G231+G234</f>
        <v>10316</v>
      </c>
    </row>
    <row r="228" spans="1:7" ht="31.5" x14ac:dyDescent="0.2">
      <c r="A228" s="55" t="s">
        <v>143</v>
      </c>
      <c r="B228" s="56" t="s">
        <v>74</v>
      </c>
      <c r="C228" s="56" t="s">
        <v>134</v>
      </c>
      <c r="D228" s="56" t="s">
        <v>57</v>
      </c>
      <c r="E228" s="56" t="s">
        <v>144</v>
      </c>
      <c r="F228" s="56"/>
      <c r="G228" s="57">
        <f>SUM(G229:G230)</f>
        <v>4873</v>
      </c>
    </row>
    <row r="229" spans="1:7" ht="47.25" x14ac:dyDescent="0.25">
      <c r="A229" s="63" t="s">
        <v>35</v>
      </c>
      <c r="B229" s="56" t="s">
        <v>74</v>
      </c>
      <c r="C229" s="56" t="s">
        <v>134</v>
      </c>
      <c r="D229" s="56" t="s">
        <v>57</v>
      </c>
      <c r="E229" s="56" t="s">
        <v>144</v>
      </c>
      <c r="F229" s="56" t="s">
        <v>36</v>
      </c>
      <c r="G229" s="67">
        <v>14</v>
      </c>
    </row>
    <row r="230" spans="1:7" ht="31.5" x14ac:dyDescent="0.25">
      <c r="A230" s="63" t="s">
        <v>84</v>
      </c>
      <c r="B230" s="56" t="s">
        <v>74</v>
      </c>
      <c r="C230" s="56" t="s">
        <v>134</v>
      </c>
      <c r="D230" s="56" t="s">
        <v>57</v>
      </c>
      <c r="E230" s="56" t="s">
        <v>144</v>
      </c>
      <c r="F230" s="56" t="s">
        <v>85</v>
      </c>
      <c r="G230" s="67">
        <v>4859</v>
      </c>
    </row>
    <row r="231" spans="1:7" ht="15.75" x14ac:dyDescent="0.2">
      <c r="A231" s="55" t="s">
        <v>145</v>
      </c>
      <c r="B231" s="56" t="s">
        <v>74</v>
      </c>
      <c r="C231" s="56" t="s">
        <v>134</v>
      </c>
      <c r="D231" s="56" t="s">
        <v>57</v>
      </c>
      <c r="E231" s="56" t="s">
        <v>146</v>
      </c>
      <c r="F231" s="56"/>
      <c r="G231" s="67">
        <f>SUM(G232:G233)</f>
        <v>1629</v>
      </c>
    </row>
    <row r="232" spans="1:7" ht="47.25" x14ac:dyDescent="0.25">
      <c r="A232" s="63" t="s">
        <v>35</v>
      </c>
      <c r="B232" s="56" t="s">
        <v>74</v>
      </c>
      <c r="C232" s="56" t="s">
        <v>134</v>
      </c>
      <c r="D232" s="56" t="s">
        <v>57</v>
      </c>
      <c r="E232" s="56" t="s">
        <v>146</v>
      </c>
      <c r="F232" s="56" t="s">
        <v>36</v>
      </c>
      <c r="G232" s="67">
        <v>5</v>
      </c>
    </row>
    <row r="233" spans="1:7" ht="31.5" x14ac:dyDescent="0.25">
      <c r="A233" s="63" t="s">
        <v>84</v>
      </c>
      <c r="B233" s="56" t="s">
        <v>74</v>
      </c>
      <c r="C233" s="56" t="s">
        <v>134</v>
      </c>
      <c r="D233" s="56" t="s">
        <v>57</v>
      </c>
      <c r="E233" s="56" t="s">
        <v>146</v>
      </c>
      <c r="F233" s="56" t="s">
        <v>85</v>
      </c>
      <c r="G233" s="67">
        <v>1624</v>
      </c>
    </row>
    <row r="234" spans="1:7" ht="31.5" x14ac:dyDescent="0.2">
      <c r="A234" s="55" t="s">
        <v>147</v>
      </c>
      <c r="B234" s="56" t="s">
        <v>74</v>
      </c>
      <c r="C234" s="56" t="s">
        <v>134</v>
      </c>
      <c r="D234" s="56" t="s">
        <v>57</v>
      </c>
      <c r="E234" s="56" t="s">
        <v>148</v>
      </c>
      <c r="F234" s="56"/>
      <c r="G234" s="67">
        <f>SUM(G235:G236)</f>
        <v>3814</v>
      </c>
    </row>
    <row r="235" spans="1:7" ht="47.25" x14ac:dyDescent="0.25">
      <c r="A235" s="63" t="s">
        <v>35</v>
      </c>
      <c r="B235" s="56" t="s">
        <v>74</v>
      </c>
      <c r="C235" s="56" t="s">
        <v>134</v>
      </c>
      <c r="D235" s="56" t="s">
        <v>57</v>
      </c>
      <c r="E235" s="56" t="s">
        <v>148</v>
      </c>
      <c r="F235" s="56" t="s">
        <v>36</v>
      </c>
      <c r="G235" s="67">
        <v>11</v>
      </c>
    </row>
    <row r="236" spans="1:7" ht="31.5" x14ac:dyDescent="0.25">
      <c r="A236" s="63" t="s">
        <v>84</v>
      </c>
      <c r="B236" s="56" t="s">
        <v>74</v>
      </c>
      <c r="C236" s="56" t="s">
        <v>134</v>
      </c>
      <c r="D236" s="56" t="s">
        <v>57</v>
      </c>
      <c r="E236" s="56" t="s">
        <v>148</v>
      </c>
      <c r="F236" s="56" t="s">
        <v>85</v>
      </c>
      <c r="G236" s="67">
        <v>3803</v>
      </c>
    </row>
    <row r="237" spans="1:7" ht="15.75" x14ac:dyDescent="0.2">
      <c r="A237" s="55" t="s">
        <v>149</v>
      </c>
      <c r="B237" s="56" t="s">
        <v>74</v>
      </c>
      <c r="C237" s="56" t="s">
        <v>150</v>
      </c>
      <c r="D237" s="56"/>
      <c r="E237" s="56"/>
      <c r="F237" s="56"/>
      <c r="G237" s="57">
        <v>60</v>
      </c>
    </row>
    <row r="238" spans="1:7" ht="15.75" x14ac:dyDescent="0.2">
      <c r="A238" s="55" t="s">
        <v>151</v>
      </c>
      <c r="B238" s="56" t="s">
        <v>74</v>
      </c>
      <c r="C238" s="56" t="s">
        <v>150</v>
      </c>
      <c r="D238" s="56" t="s">
        <v>89</v>
      </c>
      <c r="E238" s="56"/>
      <c r="F238" s="56"/>
      <c r="G238" s="57">
        <v>60</v>
      </c>
    </row>
    <row r="239" spans="1:7" ht="59.25" customHeight="1" x14ac:dyDescent="0.2">
      <c r="A239" s="55" t="s">
        <v>404</v>
      </c>
      <c r="B239" s="56" t="s">
        <v>74</v>
      </c>
      <c r="C239" s="56" t="s">
        <v>150</v>
      </c>
      <c r="D239" s="56" t="s">
        <v>89</v>
      </c>
      <c r="E239" s="56" t="s">
        <v>152</v>
      </c>
      <c r="F239" s="56"/>
      <c r="G239" s="57">
        <v>60</v>
      </c>
    </row>
    <row r="240" spans="1:7" ht="31.5" x14ac:dyDescent="0.2">
      <c r="A240" s="59" t="s">
        <v>18</v>
      </c>
      <c r="B240" s="56" t="s">
        <v>74</v>
      </c>
      <c r="C240" s="56" t="s">
        <v>150</v>
      </c>
      <c r="D240" s="56" t="s">
        <v>89</v>
      </c>
      <c r="E240" s="56" t="s">
        <v>153</v>
      </c>
      <c r="F240" s="56"/>
      <c r="G240" s="57">
        <v>60</v>
      </c>
    </row>
    <row r="241" spans="1:7" ht="15.75" x14ac:dyDescent="0.2">
      <c r="A241" s="59" t="s">
        <v>20</v>
      </c>
      <c r="B241" s="56" t="s">
        <v>74</v>
      </c>
      <c r="C241" s="56" t="s">
        <v>150</v>
      </c>
      <c r="D241" s="56" t="s">
        <v>89</v>
      </c>
      <c r="E241" s="56" t="s">
        <v>153</v>
      </c>
      <c r="F241" s="56" t="s">
        <v>21</v>
      </c>
      <c r="G241" s="57">
        <v>60</v>
      </c>
    </row>
    <row r="242" spans="1:7" ht="63" x14ac:dyDescent="0.2">
      <c r="A242" s="52" t="s">
        <v>154</v>
      </c>
      <c r="B242" s="53" t="s">
        <v>155</v>
      </c>
      <c r="C242" s="53"/>
      <c r="D242" s="53"/>
      <c r="E242" s="53"/>
      <c r="F242" s="53"/>
      <c r="G242" s="54">
        <f>G243+G270++G282+G302+G318+G328+G338+G276</f>
        <v>59324.2</v>
      </c>
    </row>
    <row r="243" spans="1:7" ht="15.75" x14ac:dyDescent="0.2">
      <c r="A243" s="55" t="s">
        <v>156</v>
      </c>
      <c r="B243" s="56" t="s">
        <v>155</v>
      </c>
      <c r="C243" s="56" t="s">
        <v>45</v>
      </c>
      <c r="D243" s="56"/>
      <c r="E243" s="56"/>
      <c r="F243" s="56"/>
      <c r="G243" s="57">
        <f>G251+G244+G256</f>
        <v>10376.9</v>
      </c>
    </row>
    <row r="244" spans="1:7" ht="63" x14ac:dyDescent="0.2">
      <c r="A244" s="55" t="s">
        <v>157</v>
      </c>
      <c r="B244" s="56" t="s">
        <v>155</v>
      </c>
      <c r="C244" s="56" t="s">
        <v>45</v>
      </c>
      <c r="D244" s="56" t="s">
        <v>158</v>
      </c>
      <c r="E244" s="56"/>
      <c r="F244" s="56"/>
      <c r="G244" s="57">
        <f>G245</f>
        <v>6970.8</v>
      </c>
    </row>
    <row r="245" spans="1:7" ht="78.75" x14ac:dyDescent="0.2">
      <c r="A245" s="55" t="s">
        <v>58</v>
      </c>
      <c r="B245" s="56" t="s">
        <v>155</v>
      </c>
      <c r="C245" s="56" t="s">
        <v>45</v>
      </c>
      <c r="D245" s="56" t="s">
        <v>158</v>
      </c>
      <c r="E245" s="56" t="s">
        <v>59</v>
      </c>
      <c r="F245" s="56"/>
      <c r="G245" s="57">
        <f>G246</f>
        <v>6970.8</v>
      </c>
    </row>
    <row r="246" spans="1:7" ht="31.5" x14ac:dyDescent="0.2">
      <c r="A246" s="55" t="s">
        <v>60</v>
      </c>
      <c r="B246" s="56" t="s">
        <v>155</v>
      </c>
      <c r="C246" s="56" t="s">
        <v>45</v>
      </c>
      <c r="D246" s="56" t="s">
        <v>158</v>
      </c>
      <c r="E246" s="56" t="s">
        <v>61</v>
      </c>
      <c r="F246" s="56"/>
      <c r="G246" s="57">
        <f>G247</f>
        <v>6970.8</v>
      </c>
    </row>
    <row r="247" spans="1:7" ht="31.5" x14ac:dyDescent="0.2">
      <c r="A247" s="55" t="s">
        <v>62</v>
      </c>
      <c r="B247" s="56" t="s">
        <v>155</v>
      </c>
      <c r="C247" s="56" t="s">
        <v>45</v>
      </c>
      <c r="D247" s="56" t="s">
        <v>158</v>
      </c>
      <c r="E247" s="56" t="s">
        <v>63</v>
      </c>
      <c r="F247" s="56"/>
      <c r="G247" s="57">
        <f>SUM(G248:G250)</f>
        <v>6970.8</v>
      </c>
    </row>
    <row r="248" spans="1:7" ht="110.25" x14ac:dyDescent="0.2">
      <c r="A248" s="55" t="s">
        <v>64</v>
      </c>
      <c r="B248" s="56" t="s">
        <v>155</v>
      </c>
      <c r="C248" s="56" t="s">
        <v>45</v>
      </c>
      <c r="D248" s="56" t="s">
        <v>158</v>
      </c>
      <c r="E248" s="56" t="s">
        <v>63</v>
      </c>
      <c r="F248" s="56" t="s">
        <v>65</v>
      </c>
      <c r="G248" s="57">
        <v>6089.7</v>
      </c>
    </row>
    <row r="249" spans="1:7" ht="47.25" x14ac:dyDescent="0.25">
      <c r="A249" s="63" t="s">
        <v>35</v>
      </c>
      <c r="B249" s="56" t="s">
        <v>155</v>
      </c>
      <c r="C249" s="56" t="s">
        <v>45</v>
      </c>
      <c r="D249" s="56" t="s">
        <v>158</v>
      </c>
      <c r="E249" s="56" t="s">
        <v>63</v>
      </c>
      <c r="F249" s="56" t="s">
        <v>36</v>
      </c>
      <c r="G249" s="57">
        <v>861.1</v>
      </c>
    </row>
    <row r="250" spans="1:7" ht="18.75" customHeight="1" x14ac:dyDescent="0.25">
      <c r="A250" s="63" t="s">
        <v>66</v>
      </c>
      <c r="B250" s="56" t="s">
        <v>155</v>
      </c>
      <c r="C250" s="56" t="s">
        <v>45</v>
      </c>
      <c r="D250" s="56" t="s">
        <v>158</v>
      </c>
      <c r="E250" s="56" t="s">
        <v>63</v>
      </c>
      <c r="F250" s="56" t="s">
        <v>67</v>
      </c>
      <c r="G250" s="57">
        <v>20</v>
      </c>
    </row>
    <row r="251" spans="1:7" ht="15.75" x14ac:dyDescent="0.2">
      <c r="A251" s="55" t="s">
        <v>159</v>
      </c>
      <c r="B251" s="56" t="s">
        <v>155</v>
      </c>
      <c r="C251" s="56" t="s">
        <v>45</v>
      </c>
      <c r="D251" s="56" t="s">
        <v>150</v>
      </c>
      <c r="E251" s="56"/>
      <c r="F251" s="56"/>
      <c r="G251" s="57">
        <v>1120</v>
      </c>
    </row>
    <row r="252" spans="1:7" ht="31.5" x14ac:dyDescent="0.2">
      <c r="A252" s="55" t="s">
        <v>129</v>
      </c>
      <c r="B252" s="56" t="s">
        <v>155</v>
      </c>
      <c r="C252" s="56" t="s">
        <v>45</v>
      </c>
      <c r="D252" s="56" t="s">
        <v>150</v>
      </c>
      <c r="E252" s="56" t="s">
        <v>128</v>
      </c>
      <c r="F252" s="56"/>
      <c r="G252" s="57">
        <v>1120</v>
      </c>
    </row>
    <row r="253" spans="1:7" ht="15.75" x14ac:dyDescent="0.2">
      <c r="A253" s="55" t="s">
        <v>159</v>
      </c>
      <c r="B253" s="56" t="s">
        <v>155</v>
      </c>
      <c r="C253" s="56" t="s">
        <v>45</v>
      </c>
      <c r="D253" s="56" t="s">
        <v>150</v>
      </c>
      <c r="E253" s="56" t="s">
        <v>160</v>
      </c>
      <c r="F253" s="56"/>
      <c r="G253" s="57">
        <v>1120</v>
      </c>
    </row>
    <row r="254" spans="1:7" ht="31.5" x14ac:dyDescent="0.2">
      <c r="A254" s="55" t="s">
        <v>161</v>
      </c>
      <c r="B254" s="56" t="s">
        <v>155</v>
      </c>
      <c r="C254" s="56" t="s">
        <v>45</v>
      </c>
      <c r="D254" s="56" t="s">
        <v>150</v>
      </c>
      <c r="E254" s="56" t="s">
        <v>162</v>
      </c>
      <c r="F254" s="56"/>
      <c r="G254" s="57">
        <v>1120</v>
      </c>
    </row>
    <row r="255" spans="1:7" ht="15.75" x14ac:dyDescent="0.2">
      <c r="A255" s="59" t="s">
        <v>163</v>
      </c>
      <c r="B255" s="56" t="s">
        <v>155</v>
      </c>
      <c r="C255" s="56" t="s">
        <v>45</v>
      </c>
      <c r="D255" s="56" t="s">
        <v>150</v>
      </c>
      <c r="E255" s="56" t="s">
        <v>162</v>
      </c>
      <c r="F255" s="56" t="s">
        <v>164</v>
      </c>
      <c r="G255" s="57">
        <v>1120</v>
      </c>
    </row>
    <row r="256" spans="1:7" ht="15.75" x14ac:dyDescent="0.2">
      <c r="A256" s="55" t="s">
        <v>165</v>
      </c>
      <c r="B256" s="56" t="s">
        <v>155</v>
      </c>
      <c r="C256" s="56" t="s">
        <v>45</v>
      </c>
      <c r="D256" s="56" t="s">
        <v>166</v>
      </c>
      <c r="E256" s="56"/>
      <c r="F256" s="56"/>
      <c r="G256" s="57">
        <f>G257+G264</f>
        <v>2286.1</v>
      </c>
    </row>
    <row r="257" spans="1:7" ht="47.25" x14ac:dyDescent="0.25">
      <c r="A257" s="58" t="s">
        <v>25</v>
      </c>
      <c r="B257" s="56" t="s">
        <v>155</v>
      </c>
      <c r="C257" s="56" t="s">
        <v>45</v>
      </c>
      <c r="D257" s="56" t="s">
        <v>166</v>
      </c>
      <c r="E257" s="56" t="s">
        <v>26</v>
      </c>
      <c r="F257" s="56"/>
      <c r="G257" s="57">
        <f>G258</f>
        <v>2275.1</v>
      </c>
    </row>
    <row r="258" spans="1:7" ht="47.25" x14ac:dyDescent="0.25">
      <c r="A258" s="58" t="s">
        <v>122</v>
      </c>
      <c r="B258" s="56" t="s">
        <v>155</v>
      </c>
      <c r="C258" s="56" t="s">
        <v>45</v>
      </c>
      <c r="D258" s="56" t="s">
        <v>166</v>
      </c>
      <c r="E258" s="56" t="s">
        <v>69</v>
      </c>
      <c r="F258" s="56"/>
      <c r="G258" s="57">
        <f>G259+G262</f>
        <v>2275.1</v>
      </c>
    </row>
    <row r="259" spans="1:7" ht="47.25" x14ac:dyDescent="0.2">
      <c r="A259" s="55" t="s">
        <v>167</v>
      </c>
      <c r="B259" s="56" t="s">
        <v>155</v>
      </c>
      <c r="C259" s="56" t="s">
        <v>45</v>
      </c>
      <c r="D259" s="56" t="s">
        <v>166</v>
      </c>
      <c r="E259" s="56" t="s">
        <v>168</v>
      </c>
      <c r="F259" s="56"/>
      <c r="G259" s="57">
        <f>SUM(G260:G261)</f>
        <v>2275.1</v>
      </c>
    </row>
    <row r="260" spans="1:7" ht="110.25" x14ac:dyDescent="0.2">
      <c r="A260" s="55" t="s">
        <v>64</v>
      </c>
      <c r="B260" s="56" t="s">
        <v>155</v>
      </c>
      <c r="C260" s="56" t="s">
        <v>45</v>
      </c>
      <c r="D260" s="56" t="s">
        <v>166</v>
      </c>
      <c r="E260" s="56" t="s">
        <v>168</v>
      </c>
      <c r="F260" s="56" t="s">
        <v>65</v>
      </c>
      <c r="G260" s="57">
        <v>2132.9</v>
      </c>
    </row>
    <row r="261" spans="1:7" ht="47.25" x14ac:dyDescent="0.25">
      <c r="A261" s="63" t="s">
        <v>35</v>
      </c>
      <c r="B261" s="56" t="s">
        <v>155</v>
      </c>
      <c r="C261" s="56" t="s">
        <v>45</v>
      </c>
      <c r="D261" s="56" t="s">
        <v>166</v>
      </c>
      <c r="E261" s="56" t="s">
        <v>168</v>
      </c>
      <c r="F261" s="56" t="s">
        <v>36</v>
      </c>
      <c r="G261" s="57">
        <v>142.19999999999999</v>
      </c>
    </row>
    <row r="262" spans="1:7" ht="63" hidden="1" x14ac:dyDescent="0.2">
      <c r="A262" s="59" t="s">
        <v>86</v>
      </c>
      <c r="B262" s="56" t="s">
        <v>155</v>
      </c>
      <c r="C262" s="56" t="s">
        <v>45</v>
      </c>
      <c r="D262" s="56" t="s">
        <v>166</v>
      </c>
      <c r="E262" s="56" t="s">
        <v>285</v>
      </c>
      <c r="F262" s="56"/>
      <c r="G262" s="57"/>
    </row>
    <row r="263" spans="1:7" ht="121.5" hidden="1" customHeight="1" x14ac:dyDescent="0.2">
      <c r="A263" s="55" t="s">
        <v>64</v>
      </c>
      <c r="B263" s="56" t="s">
        <v>155</v>
      </c>
      <c r="C263" s="56" t="s">
        <v>45</v>
      </c>
      <c r="D263" s="56" t="s">
        <v>166</v>
      </c>
      <c r="E263" s="56" t="s">
        <v>285</v>
      </c>
      <c r="F263" s="56" t="s">
        <v>65</v>
      </c>
      <c r="G263" s="57"/>
    </row>
    <row r="264" spans="1:7" ht="31.5" x14ac:dyDescent="0.2">
      <c r="A264" s="69" t="s">
        <v>129</v>
      </c>
      <c r="B264" s="64" t="s">
        <v>155</v>
      </c>
      <c r="C264" s="64" t="s">
        <v>45</v>
      </c>
      <c r="D264" s="64" t="s">
        <v>166</v>
      </c>
      <c r="E264" s="64" t="s">
        <v>128</v>
      </c>
      <c r="F264" s="64"/>
      <c r="G264" s="57">
        <f>G265</f>
        <v>11</v>
      </c>
    </row>
    <row r="265" spans="1:7" ht="31.5" x14ac:dyDescent="0.2">
      <c r="A265" s="59" t="s">
        <v>308</v>
      </c>
      <c r="B265" s="64" t="s">
        <v>155</v>
      </c>
      <c r="C265" s="64" t="s">
        <v>45</v>
      </c>
      <c r="D265" s="64" t="s">
        <v>166</v>
      </c>
      <c r="E265" s="64" t="s">
        <v>307</v>
      </c>
      <c r="F265" s="64"/>
      <c r="G265" s="57">
        <f>G268+G266</f>
        <v>11</v>
      </c>
    </row>
    <row r="266" spans="1:7" ht="153.75" customHeight="1" x14ac:dyDescent="0.2">
      <c r="A266" s="59" t="s">
        <v>414</v>
      </c>
      <c r="B266" s="64" t="s">
        <v>155</v>
      </c>
      <c r="C266" s="64" t="s">
        <v>45</v>
      </c>
      <c r="D266" s="64" t="s">
        <v>166</v>
      </c>
      <c r="E266" s="64" t="s">
        <v>374</v>
      </c>
      <c r="F266" s="64"/>
      <c r="G266" s="57">
        <v>4</v>
      </c>
    </row>
    <row r="267" spans="1:7" ht="15.75" x14ac:dyDescent="0.2">
      <c r="A267" s="59" t="s">
        <v>176</v>
      </c>
      <c r="B267" s="64" t="s">
        <v>155</v>
      </c>
      <c r="C267" s="64" t="s">
        <v>45</v>
      </c>
      <c r="D267" s="64" t="s">
        <v>166</v>
      </c>
      <c r="E267" s="64" t="s">
        <v>374</v>
      </c>
      <c r="F267" s="64" t="s">
        <v>169</v>
      </c>
      <c r="G267" s="57">
        <v>4</v>
      </c>
    </row>
    <row r="268" spans="1:7" ht="94.5" customHeight="1" x14ac:dyDescent="0.2">
      <c r="A268" s="59" t="s">
        <v>310</v>
      </c>
      <c r="B268" s="64" t="s">
        <v>155</v>
      </c>
      <c r="C268" s="64" t="s">
        <v>45</v>
      </c>
      <c r="D268" s="64" t="s">
        <v>166</v>
      </c>
      <c r="E268" s="56" t="s">
        <v>309</v>
      </c>
      <c r="F268" s="64"/>
      <c r="G268" s="57">
        <v>7</v>
      </c>
    </row>
    <row r="269" spans="1:7" ht="15.75" x14ac:dyDescent="0.2">
      <c r="A269" s="59" t="s">
        <v>176</v>
      </c>
      <c r="B269" s="64" t="s">
        <v>155</v>
      </c>
      <c r="C269" s="64" t="s">
        <v>45</v>
      </c>
      <c r="D269" s="64" t="s">
        <v>166</v>
      </c>
      <c r="E269" s="56" t="s">
        <v>309</v>
      </c>
      <c r="F269" s="64" t="s">
        <v>169</v>
      </c>
      <c r="G269" s="57">
        <v>7</v>
      </c>
    </row>
    <row r="270" spans="1:7" ht="15.75" x14ac:dyDescent="0.2">
      <c r="A270" s="69" t="s">
        <v>170</v>
      </c>
      <c r="B270" s="64" t="s">
        <v>155</v>
      </c>
      <c r="C270" s="64" t="s">
        <v>89</v>
      </c>
      <c r="D270" s="64"/>
      <c r="E270" s="64"/>
      <c r="F270" s="64"/>
      <c r="G270" s="57">
        <v>1516.5</v>
      </c>
    </row>
    <row r="271" spans="1:7" ht="31.5" x14ac:dyDescent="0.2">
      <c r="A271" s="69" t="s">
        <v>171</v>
      </c>
      <c r="B271" s="64" t="s">
        <v>155</v>
      </c>
      <c r="C271" s="64" t="s">
        <v>89</v>
      </c>
      <c r="D271" s="64" t="s">
        <v>14</v>
      </c>
      <c r="E271" s="64"/>
      <c r="F271" s="64"/>
      <c r="G271" s="57">
        <v>1516.5</v>
      </c>
    </row>
    <row r="272" spans="1:7" ht="78.75" x14ac:dyDescent="0.2">
      <c r="A272" s="69" t="s">
        <v>58</v>
      </c>
      <c r="B272" s="64" t="s">
        <v>155</v>
      </c>
      <c r="C272" s="64" t="s">
        <v>89</v>
      </c>
      <c r="D272" s="64" t="s">
        <v>14</v>
      </c>
      <c r="E272" s="64" t="s">
        <v>59</v>
      </c>
      <c r="F272" s="64"/>
      <c r="G272" s="57">
        <v>1516.5</v>
      </c>
    </row>
    <row r="273" spans="1:12" ht="31.5" x14ac:dyDescent="0.2">
      <c r="A273" s="69" t="s">
        <v>118</v>
      </c>
      <c r="B273" s="64" t="s">
        <v>155</v>
      </c>
      <c r="C273" s="64" t="s">
        <v>89</v>
      </c>
      <c r="D273" s="64" t="s">
        <v>14</v>
      </c>
      <c r="E273" s="64" t="s">
        <v>119</v>
      </c>
      <c r="F273" s="64"/>
      <c r="G273" s="57">
        <v>1516.5</v>
      </c>
    </row>
    <row r="274" spans="1:12" ht="63" x14ac:dyDescent="0.2">
      <c r="A274" s="69" t="s">
        <v>303</v>
      </c>
      <c r="B274" s="64" t="s">
        <v>155</v>
      </c>
      <c r="C274" s="64" t="s">
        <v>89</v>
      </c>
      <c r="D274" s="64" t="s">
        <v>14</v>
      </c>
      <c r="E274" s="64" t="s">
        <v>172</v>
      </c>
      <c r="F274" s="64"/>
      <c r="G274" s="57">
        <v>1516.5</v>
      </c>
    </row>
    <row r="275" spans="1:12" ht="18.75" x14ac:dyDescent="0.2">
      <c r="A275" s="69" t="s">
        <v>173</v>
      </c>
      <c r="B275" s="64" t="s">
        <v>155</v>
      </c>
      <c r="C275" s="64" t="s">
        <v>89</v>
      </c>
      <c r="D275" s="64" t="s">
        <v>14</v>
      </c>
      <c r="E275" s="64" t="s">
        <v>172</v>
      </c>
      <c r="F275" s="64" t="s">
        <v>174</v>
      </c>
      <c r="G275" s="57">
        <v>1516.5</v>
      </c>
      <c r="H275" s="45"/>
    </row>
    <row r="276" spans="1:12" ht="31.5" x14ac:dyDescent="0.2">
      <c r="A276" s="55" t="s">
        <v>13</v>
      </c>
      <c r="B276" s="64" t="s">
        <v>155</v>
      </c>
      <c r="C276" s="64" t="s">
        <v>14</v>
      </c>
      <c r="D276" s="64"/>
      <c r="E276" s="64"/>
      <c r="F276" s="64"/>
      <c r="G276" s="57">
        <f>G277</f>
        <v>834.4</v>
      </c>
    </row>
    <row r="277" spans="1:12" ht="63" x14ac:dyDescent="0.2">
      <c r="A277" s="55" t="s">
        <v>175</v>
      </c>
      <c r="B277" s="64" t="s">
        <v>155</v>
      </c>
      <c r="C277" s="64" t="s">
        <v>14</v>
      </c>
      <c r="D277" s="64" t="s">
        <v>134</v>
      </c>
      <c r="E277" s="64"/>
      <c r="F277" s="64"/>
      <c r="G277" s="57">
        <f>G278</f>
        <v>834.4</v>
      </c>
    </row>
    <row r="278" spans="1:12" ht="64.5" customHeight="1" x14ac:dyDescent="0.2">
      <c r="A278" s="55" t="s">
        <v>127</v>
      </c>
      <c r="B278" s="64" t="s">
        <v>155</v>
      </c>
      <c r="C278" s="64" t="s">
        <v>14</v>
      </c>
      <c r="D278" s="64" t="s">
        <v>134</v>
      </c>
      <c r="E278" s="56" t="s">
        <v>128</v>
      </c>
      <c r="F278" s="64"/>
      <c r="G278" s="57">
        <f>G279</f>
        <v>834.4</v>
      </c>
    </row>
    <row r="279" spans="1:12" ht="31.5" x14ac:dyDescent="0.2">
      <c r="A279" s="59" t="s">
        <v>308</v>
      </c>
      <c r="B279" s="64" t="s">
        <v>155</v>
      </c>
      <c r="C279" s="64" t="s">
        <v>14</v>
      </c>
      <c r="D279" s="64" t="s">
        <v>134</v>
      </c>
      <c r="E279" s="56" t="s">
        <v>307</v>
      </c>
      <c r="F279" s="64"/>
      <c r="G279" s="57">
        <f>G280</f>
        <v>834.4</v>
      </c>
    </row>
    <row r="280" spans="1:12" ht="57" customHeight="1" x14ac:dyDescent="0.2">
      <c r="A280" s="59" t="s">
        <v>311</v>
      </c>
      <c r="B280" s="64" t="s">
        <v>155</v>
      </c>
      <c r="C280" s="64" t="s">
        <v>14</v>
      </c>
      <c r="D280" s="64" t="s">
        <v>134</v>
      </c>
      <c r="E280" s="56" t="s">
        <v>365</v>
      </c>
      <c r="F280" s="64"/>
      <c r="G280" s="57">
        <f>G281</f>
        <v>834.4</v>
      </c>
    </row>
    <row r="281" spans="1:12" ht="15.75" x14ac:dyDescent="0.2">
      <c r="A281" s="71" t="s">
        <v>176</v>
      </c>
      <c r="B281" s="64" t="s">
        <v>155</v>
      </c>
      <c r="C281" s="64" t="s">
        <v>14</v>
      </c>
      <c r="D281" s="64" t="s">
        <v>134</v>
      </c>
      <c r="E281" s="56" t="s">
        <v>365</v>
      </c>
      <c r="F281" s="64" t="s">
        <v>169</v>
      </c>
      <c r="G281" s="57">
        <v>834.4</v>
      </c>
    </row>
    <row r="282" spans="1:12" ht="15.75" x14ac:dyDescent="0.2">
      <c r="A282" s="72" t="s">
        <v>177</v>
      </c>
      <c r="B282" s="64" t="s">
        <v>155</v>
      </c>
      <c r="C282" s="64" t="s">
        <v>57</v>
      </c>
      <c r="D282" s="64"/>
      <c r="E282" s="64"/>
      <c r="F282" s="64"/>
      <c r="G282" s="57">
        <f>G283+G297</f>
        <v>18505.099999999999</v>
      </c>
    </row>
    <row r="283" spans="1:12" ht="21" customHeight="1" x14ac:dyDescent="0.2">
      <c r="A283" s="72" t="s">
        <v>178</v>
      </c>
      <c r="B283" s="64" t="s">
        <v>155</v>
      </c>
      <c r="C283" s="64" t="s">
        <v>57</v>
      </c>
      <c r="D283" s="64" t="s">
        <v>38</v>
      </c>
      <c r="E283" s="64"/>
      <c r="F283" s="64"/>
      <c r="G283" s="57">
        <f>G287+G293+G284</f>
        <v>18505.099999999999</v>
      </c>
    </row>
    <row r="284" spans="1:12" ht="63" x14ac:dyDescent="0.2">
      <c r="A284" s="72" t="s">
        <v>300</v>
      </c>
      <c r="B284" s="64" t="s">
        <v>155</v>
      </c>
      <c r="C284" s="64" t="s">
        <v>57</v>
      </c>
      <c r="D284" s="64" t="s">
        <v>38</v>
      </c>
      <c r="E284" s="64" t="s">
        <v>301</v>
      </c>
      <c r="F284" s="64"/>
      <c r="G284" s="57">
        <f>G285</f>
        <v>12121.2</v>
      </c>
    </row>
    <row r="285" spans="1:12" ht="67.5" customHeight="1" x14ac:dyDescent="0.2">
      <c r="A285" s="72" t="s">
        <v>440</v>
      </c>
      <c r="B285" s="64" t="s">
        <v>155</v>
      </c>
      <c r="C285" s="64" t="s">
        <v>57</v>
      </c>
      <c r="D285" s="64" t="s">
        <v>38</v>
      </c>
      <c r="E285" s="64" t="s">
        <v>400</v>
      </c>
      <c r="F285" s="64"/>
      <c r="G285" s="57">
        <v>12121.2</v>
      </c>
    </row>
    <row r="286" spans="1:12" ht="22.5" customHeight="1" x14ac:dyDescent="0.2">
      <c r="A286" s="71" t="s">
        <v>176</v>
      </c>
      <c r="B286" s="64" t="s">
        <v>155</v>
      </c>
      <c r="C286" s="64" t="s">
        <v>57</v>
      </c>
      <c r="D286" s="64" t="s">
        <v>38</v>
      </c>
      <c r="E286" s="64" t="s">
        <v>400</v>
      </c>
      <c r="F286" s="64" t="s">
        <v>169</v>
      </c>
      <c r="G286" s="57">
        <v>12121.2</v>
      </c>
      <c r="I286" s="23"/>
      <c r="K286" s="11"/>
      <c r="L286" s="13"/>
    </row>
    <row r="287" spans="1:12" ht="62.25" customHeight="1" x14ac:dyDescent="0.2">
      <c r="A287" s="55" t="s">
        <v>127</v>
      </c>
      <c r="B287" s="64" t="s">
        <v>155</v>
      </c>
      <c r="C287" s="64" t="s">
        <v>57</v>
      </c>
      <c r="D287" s="64" t="s">
        <v>38</v>
      </c>
      <c r="E287" s="64" t="s">
        <v>128</v>
      </c>
      <c r="F287" s="64"/>
      <c r="G287" s="57">
        <f>G288</f>
        <v>6383.9</v>
      </c>
    </row>
    <row r="288" spans="1:12" ht="31.5" x14ac:dyDescent="0.2">
      <c r="A288" s="59" t="s">
        <v>308</v>
      </c>
      <c r="B288" s="64" t="s">
        <v>155</v>
      </c>
      <c r="C288" s="64" t="s">
        <v>57</v>
      </c>
      <c r="D288" s="64" t="s">
        <v>38</v>
      </c>
      <c r="E288" s="64" t="s">
        <v>307</v>
      </c>
      <c r="F288" s="64"/>
      <c r="G288" s="57">
        <f>G291</f>
        <v>6383.9</v>
      </c>
    </row>
    <row r="289" spans="1:7" ht="31.5" hidden="1" x14ac:dyDescent="0.2">
      <c r="A289" s="72" t="s">
        <v>289</v>
      </c>
      <c r="B289" s="64" t="s">
        <v>155</v>
      </c>
      <c r="C289" s="64" t="s">
        <v>57</v>
      </c>
      <c r="D289" s="64" t="s">
        <v>38</v>
      </c>
      <c r="E289" s="64" t="s">
        <v>288</v>
      </c>
      <c r="F289" s="64"/>
      <c r="G289" s="57"/>
    </row>
    <row r="290" spans="1:7" ht="15.75" hidden="1" x14ac:dyDescent="0.2">
      <c r="A290" s="72" t="s">
        <v>176</v>
      </c>
      <c r="B290" s="64" t="s">
        <v>155</v>
      </c>
      <c r="C290" s="64" t="s">
        <v>57</v>
      </c>
      <c r="D290" s="64" t="s">
        <v>38</v>
      </c>
      <c r="E290" s="64" t="s">
        <v>288</v>
      </c>
      <c r="F290" s="64" t="s">
        <v>169</v>
      </c>
      <c r="G290" s="57"/>
    </row>
    <row r="291" spans="1:7" ht="63" x14ac:dyDescent="0.2">
      <c r="A291" s="59" t="s">
        <v>181</v>
      </c>
      <c r="B291" s="64" t="s">
        <v>155</v>
      </c>
      <c r="C291" s="64" t="s">
        <v>57</v>
      </c>
      <c r="D291" s="64" t="s">
        <v>38</v>
      </c>
      <c r="E291" s="56" t="s">
        <v>319</v>
      </c>
      <c r="F291" s="64"/>
      <c r="G291" s="57">
        <f>G292</f>
        <v>6383.9</v>
      </c>
    </row>
    <row r="292" spans="1:7" ht="15.75" x14ac:dyDescent="0.2">
      <c r="A292" s="72" t="s">
        <v>176</v>
      </c>
      <c r="B292" s="64" t="s">
        <v>155</v>
      </c>
      <c r="C292" s="64" t="s">
        <v>57</v>
      </c>
      <c r="D292" s="64" t="s">
        <v>38</v>
      </c>
      <c r="E292" s="56" t="s">
        <v>319</v>
      </c>
      <c r="F292" s="64" t="s">
        <v>169</v>
      </c>
      <c r="G292" s="57">
        <v>6383.9</v>
      </c>
    </row>
    <row r="293" spans="1:7" ht="63" hidden="1" x14ac:dyDescent="0.2">
      <c r="A293" s="72" t="s">
        <v>291</v>
      </c>
      <c r="B293" s="64" t="s">
        <v>155</v>
      </c>
      <c r="C293" s="64" t="s">
        <v>57</v>
      </c>
      <c r="D293" s="64" t="s">
        <v>38</v>
      </c>
      <c r="E293" s="64" t="s">
        <v>290</v>
      </c>
      <c r="F293" s="64"/>
      <c r="G293" s="57"/>
    </row>
    <row r="294" spans="1:7" ht="63" hidden="1" x14ac:dyDescent="0.2">
      <c r="A294" s="72" t="s">
        <v>292</v>
      </c>
      <c r="B294" s="64" t="s">
        <v>155</v>
      </c>
      <c r="C294" s="64" t="s">
        <v>57</v>
      </c>
      <c r="D294" s="64" t="s">
        <v>38</v>
      </c>
      <c r="E294" s="64" t="s">
        <v>293</v>
      </c>
      <c r="F294" s="64"/>
      <c r="G294" s="57"/>
    </row>
    <row r="295" spans="1:7" ht="15.75" hidden="1" x14ac:dyDescent="0.2">
      <c r="A295" s="72" t="s">
        <v>333</v>
      </c>
      <c r="B295" s="64" t="s">
        <v>155</v>
      </c>
      <c r="C295" s="64" t="s">
        <v>57</v>
      </c>
      <c r="D295" s="64" t="s">
        <v>38</v>
      </c>
      <c r="E295" s="64" t="s">
        <v>334</v>
      </c>
      <c r="F295" s="64"/>
      <c r="G295" s="57"/>
    </row>
    <row r="296" spans="1:7" ht="15.75" hidden="1" x14ac:dyDescent="0.25">
      <c r="A296" s="73" t="s">
        <v>176</v>
      </c>
      <c r="B296" s="64" t="s">
        <v>155</v>
      </c>
      <c r="C296" s="64" t="s">
        <v>57</v>
      </c>
      <c r="D296" s="64" t="s">
        <v>38</v>
      </c>
      <c r="E296" s="64" t="s">
        <v>334</v>
      </c>
      <c r="F296" s="64" t="s">
        <v>169</v>
      </c>
      <c r="G296" s="57"/>
    </row>
    <row r="297" spans="1:7" ht="31.5" hidden="1" x14ac:dyDescent="0.25">
      <c r="A297" s="62" t="s">
        <v>337</v>
      </c>
      <c r="B297" s="64" t="s">
        <v>155</v>
      </c>
      <c r="C297" s="64" t="s">
        <v>57</v>
      </c>
      <c r="D297" s="64" t="s">
        <v>279</v>
      </c>
      <c r="E297" s="64"/>
      <c r="F297" s="64"/>
      <c r="G297" s="57">
        <f>G298</f>
        <v>0</v>
      </c>
    </row>
    <row r="298" spans="1:7" ht="62.25" hidden="1" customHeight="1" x14ac:dyDescent="0.2">
      <c r="A298" s="55" t="s">
        <v>127</v>
      </c>
      <c r="B298" s="64" t="s">
        <v>155</v>
      </c>
      <c r="C298" s="64" t="s">
        <v>57</v>
      </c>
      <c r="D298" s="64" t="s">
        <v>279</v>
      </c>
      <c r="E298" s="64" t="s">
        <v>128</v>
      </c>
      <c r="F298" s="64"/>
      <c r="G298" s="57">
        <f>G299</f>
        <v>0</v>
      </c>
    </row>
    <row r="299" spans="1:7" ht="31.5" hidden="1" x14ac:dyDescent="0.2">
      <c r="A299" s="59" t="s">
        <v>308</v>
      </c>
      <c r="B299" s="64" t="s">
        <v>155</v>
      </c>
      <c r="C299" s="64" t="s">
        <v>57</v>
      </c>
      <c r="D299" s="64" t="s">
        <v>279</v>
      </c>
      <c r="E299" s="64" t="s">
        <v>307</v>
      </c>
      <c r="F299" s="64"/>
      <c r="G299" s="57">
        <f>G300</f>
        <v>0</v>
      </c>
    </row>
    <row r="300" spans="1:7" ht="94.5" hidden="1" x14ac:dyDescent="0.25">
      <c r="A300" s="62" t="s">
        <v>338</v>
      </c>
      <c r="B300" s="64" t="s">
        <v>155</v>
      </c>
      <c r="C300" s="64" t="s">
        <v>57</v>
      </c>
      <c r="D300" s="64" t="s">
        <v>279</v>
      </c>
      <c r="E300" s="64" t="s">
        <v>339</v>
      </c>
      <c r="F300" s="64"/>
      <c r="G300" s="57"/>
    </row>
    <row r="301" spans="1:7" ht="15.75" hidden="1" x14ac:dyDescent="0.25">
      <c r="A301" s="73" t="s">
        <v>176</v>
      </c>
      <c r="B301" s="64" t="s">
        <v>155</v>
      </c>
      <c r="C301" s="64" t="s">
        <v>57</v>
      </c>
      <c r="D301" s="64" t="s">
        <v>279</v>
      </c>
      <c r="E301" s="64" t="s">
        <v>339</v>
      </c>
      <c r="F301" s="64" t="s">
        <v>169</v>
      </c>
      <c r="G301" s="57"/>
    </row>
    <row r="302" spans="1:7" ht="15.75" x14ac:dyDescent="0.2">
      <c r="A302" s="69" t="s">
        <v>182</v>
      </c>
      <c r="B302" s="64" t="s">
        <v>155</v>
      </c>
      <c r="C302" s="64" t="s">
        <v>183</v>
      </c>
      <c r="D302" s="64"/>
      <c r="E302" s="64"/>
      <c r="F302" s="64"/>
      <c r="G302" s="57">
        <f>G303+G308</f>
        <v>1789.1999999999998</v>
      </c>
    </row>
    <row r="303" spans="1:7" ht="15.75" x14ac:dyDescent="0.2">
      <c r="A303" s="69" t="s">
        <v>184</v>
      </c>
      <c r="B303" s="64" t="s">
        <v>155</v>
      </c>
      <c r="C303" s="64" t="s">
        <v>183</v>
      </c>
      <c r="D303" s="64" t="s">
        <v>89</v>
      </c>
      <c r="E303" s="64"/>
      <c r="F303" s="64"/>
      <c r="G303" s="57">
        <f>G304</f>
        <v>100</v>
      </c>
    </row>
    <row r="304" spans="1:7" ht="60.75" customHeight="1" x14ac:dyDescent="0.2">
      <c r="A304" s="55" t="s">
        <v>127</v>
      </c>
      <c r="B304" s="64" t="s">
        <v>155</v>
      </c>
      <c r="C304" s="64" t="s">
        <v>183</v>
      </c>
      <c r="D304" s="64" t="s">
        <v>89</v>
      </c>
      <c r="E304" s="64" t="s">
        <v>128</v>
      </c>
      <c r="F304" s="64"/>
      <c r="G304" s="57">
        <f>G305</f>
        <v>100</v>
      </c>
    </row>
    <row r="305" spans="1:8" ht="31.5" x14ac:dyDescent="0.2">
      <c r="A305" s="59" t="s">
        <v>308</v>
      </c>
      <c r="B305" s="64" t="s">
        <v>155</v>
      </c>
      <c r="C305" s="64" t="s">
        <v>183</v>
      </c>
      <c r="D305" s="64" t="s">
        <v>89</v>
      </c>
      <c r="E305" s="64" t="s">
        <v>307</v>
      </c>
      <c r="F305" s="64"/>
      <c r="G305" s="57">
        <f>G306</f>
        <v>100</v>
      </c>
    </row>
    <row r="306" spans="1:8" ht="110.25" x14ac:dyDescent="0.2">
      <c r="A306" s="59" t="s">
        <v>312</v>
      </c>
      <c r="B306" s="64" t="s">
        <v>155</v>
      </c>
      <c r="C306" s="64" t="s">
        <v>183</v>
      </c>
      <c r="D306" s="64" t="s">
        <v>89</v>
      </c>
      <c r="E306" s="56" t="s">
        <v>313</v>
      </c>
      <c r="F306" s="64"/>
      <c r="G306" s="57">
        <f>G307</f>
        <v>100</v>
      </c>
    </row>
    <row r="307" spans="1:8" ht="15.75" x14ac:dyDescent="0.2">
      <c r="A307" s="72" t="s">
        <v>176</v>
      </c>
      <c r="B307" s="64" t="s">
        <v>155</v>
      </c>
      <c r="C307" s="64" t="s">
        <v>183</v>
      </c>
      <c r="D307" s="64" t="s">
        <v>89</v>
      </c>
      <c r="E307" s="56" t="s">
        <v>313</v>
      </c>
      <c r="F307" s="64" t="s">
        <v>169</v>
      </c>
      <c r="G307" s="57">
        <v>100</v>
      </c>
      <c r="H307" s="30"/>
    </row>
    <row r="308" spans="1:8" ht="15.75" x14ac:dyDescent="0.2">
      <c r="A308" s="72" t="s">
        <v>185</v>
      </c>
      <c r="B308" s="64" t="s">
        <v>155</v>
      </c>
      <c r="C308" s="64" t="s">
        <v>183</v>
      </c>
      <c r="D308" s="64" t="s">
        <v>14</v>
      </c>
      <c r="E308" s="64"/>
      <c r="F308" s="64"/>
      <c r="G308" s="57">
        <f>G312+G309</f>
        <v>1689.1999999999998</v>
      </c>
    </row>
    <row r="309" spans="1:8" ht="63" x14ac:dyDescent="0.2">
      <c r="A309" s="72" t="s">
        <v>300</v>
      </c>
      <c r="B309" s="64" t="s">
        <v>155</v>
      </c>
      <c r="C309" s="64" t="s">
        <v>183</v>
      </c>
      <c r="D309" s="64" t="s">
        <v>14</v>
      </c>
      <c r="E309" s="64" t="s">
        <v>301</v>
      </c>
      <c r="F309" s="64"/>
      <c r="G309" s="57">
        <f>G310</f>
        <v>1443.6</v>
      </c>
    </row>
    <row r="310" spans="1:8" ht="31.5" x14ac:dyDescent="0.25">
      <c r="A310" s="62" t="s">
        <v>381</v>
      </c>
      <c r="B310" s="64" t="s">
        <v>155</v>
      </c>
      <c r="C310" s="64" t="s">
        <v>183</v>
      </c>
      <c r="D310" s="64" t="s">
        <v>14</v>
      </c>
      <c r="E310" s="64" t="s">
        <v>387</v>
      </c>
      <c r="F310" s="64"/>
      <c r="G310" s="57">
        <f>G311</f>
        <v>1443.6</v>
      </c>
    </row>
    <row r="311" spans="1:8" ht="15.75" x14ac:dyDescent="0.25">
      <c r="A311" s="73" t="s">
        <v>176</v>
      </c>
      <c r="B311" s="64" t="s">
        <v>155</v>
      </c>
      <c r="C311" s="64" t="s">
        <v>183</v>
      </c>
      <c r="D311" s="64" t="s">
        <v>14</v>
      </c>
      <c r="E311" s="64" t="s">
        <v>387</v>
      </c>
      <c r="F311" s="64" t="s">
        <v>169</v>
      </c>
      <c r="G311" s="57">
        <v>1443.6</v>
      </c>
    </row>
    <row r="312" spans="1:8" ht="60.75" customHeight="1" x14ac:dyDescent="0.2">
      <c r="A312" s="55" t="s">
        <v>127</v>
      </c>
      <c r="B312" s="64" t="s">
        <v>155</v>
      </c>
      <c r="C312" s="64" t="s">
        <v>183</v>
      </c>
      <c r="D312" s="64" t="s">
        <v>14</v>
      </c>
      <c r="E312" s="64" t="s">
        <v>128</v>
      </c>
      <c r="F312" s="64"/>
      <c r="G312" s="57">
        <f>G313</f>
        <v>245.6</v>
      </c>
    </row>
    <row r="313" spans="1:8" ht="31.5" x14ac:dyDescent="0.2">
      <c r="A313" s="59" t="s">
        <v>308</v>
      </c>
      <c r="B313" s="64" t="s">
        <v>155</v>
      </c>
      <c r="C313" s="64" t="s">
        <v>183</v>
      </c>
      <c r="D313" s="64" t="s">
        <v>14</v>
      </c>
      <c r="E313" s="64" t="s">
        <v>307</v>
      </c>
      <c r="F313" s="64"/>
      <c r="G313" s="57">
        <f>G314+G316</f>
        <v>245.6</v>
      </c>
    </row>
    <row r="314" spans="1:8" ht="78.75" customHeight="1" x14ac:dyDescent="0.2">
      <c r="A314" s="59" t="s">
        <v>406</v>
      </c>
      <c r="B314" s="64" t="s">
        <v>155</v>
      </c>
      <c r="C314" s="64" t="s">
        <v>183</v>
      </c>
      <c r="D314" s="64" t="s">
        <v>14</v>
      </c>
      <c r="E314" s="56" t="s">
        <v>314</v>
      </c>
      <c r="F314" s="64"/>
      <c r="G314" s="57">
        <f>G315</f>
        <v>214.9</v>
      </c>
    </row>
    <row r="315" spans="1:8" ht="15.75" x14ac:dyDescent="0.2">
      <c r="A315" s="72" t="s">
        <v>176</v>
      </c>
      <c r="B315" s="64" t="s">
        <v>155</v>
      </c>
      <c r="C315" s="64" t="s">
        <v>183</v>
      </c>
      <c r="D315" s="64" t="s">
        <v>14</v>
      </c>
      <c r="E315" s="56" t="s">
        <v>314</v>
      </c>
      <c r="F315" s="64" t="s">
        <v>169</v>
      </c>
      <c r="G315" s="57">
        <v>214.9</v>
      </c>
    </row>
    <row r="316" spans="1:8" ht="29.25" customHeight="1" x14ac:dyDescent="0.2">
      <c r="A316" s="59" t="s">
        <v>315</v>
      </c>
      <c r="B316" s="64" t="s">
        <v>155</v>
      </c>
      <c r="C316" s="64" t="s">
        <v>183</v>
      </c>
      <c r="D316" s="64" t="s">
        <v>14</v>
      </c>
      <c r="E316" s="56" t="s">
        <v>316</v>
      </c>
      <c r="F316" s="64"/>
      <c r="G316" s="57">
        <v>30.7</v>
      </c>
    </row>
    <row r="317" spans="1:8" ht="15.75" x14ac:dyDescent="0.2">
      <c r="A317" s="72" t="s">
        <v>176</v>
      </c>
      <c r="B317" s="64" t="s">
        <v>155</v>
      </c>
      <c r="C317" s="64" t="s">
        <v>183</v>
      </c>
      <c r="D317" s="64" t="s">
        <v>14</v>
      </c>
      <c r="E317" s="56" t="s">
        <v>316</v>
      </c>
      <c r="F317" s="64" t="s">
        <v>169</v>
      </c>
      <c r="G317" s="57">
        <v>30.7</v>
      </c>
    </row>
    <row r="318" spans="1:8" ht="15.75" x14ac:dyDescent="0.2">
      <c r="A318" s="69" t="s">
        <v>42</v>
      </c>
      <c r="B318" s="64" t="s">
        <v>155</v>
      </c>
      <c r="C318" s="64" t="s">
        <v>43</v>
      </c>
      <c r="D318" s="64"/>
      <c r="E318" s="64"/>
      <c r="F318" s="64"/>
      <c r="G318" s="57">
        <f>G319</f>
        <v>114</v>
      </c>
    </row>
    <row r="319" spans="1:8" ht="15.75" x14ac:dyDescent="0.2">
      <c r="A319" s="69" t="s">
        <v>186</v>
      </c>
      <c r="B319" s="64" t="s">
        <v>155</v>
      </c>
      <c r="C319" s="64" t="s">
        <v>43</v>
      </c>
      <c r="D319" s="64" t="s">
        <v>45</v>
      </c>
      <c r="E319" s="64"/>
      <c r="F319" s="64"/>
      <c r="G319" s="57">
        <f>G321+G324</f>
        <v>114</v>
      </c>
    </row>
    <row r="320" spans="1:8" ht="31.5" hidden="1" x14ac:dyDescent="0.2">
      <c r="A320" s="59" t="s">
        <v>55</v>
      </c>
      <c r="B320" s="64" t="s">
        <v>155</v>
      </c>
      <c r="C320" s="64" t="s">
        <v>43</v>
      </c>
      <c r="D320" s="64" t="s">
        <v>45</v>
      </c>
      <c r="E320" s="56" t="s">
        <v>136</v>
      </c>
      <c r="F320" s="64"/>
      <c r="G320" s="57">
        <f>G321</f>
        <v>0</v>
      </c>
    </row>
    <row r="321" spans="1:7" ht="31.5" hidden="1" x14ac:dyDescent="0.2">
      <c r="A321" s="59" t="s">
        <v>187</v>
      </c>
      <c r="B321" s="64" t="s">
        <v>155</v>
      </c>
      <c r="C321" s="64" t="s">
        <v>43</v>
      </c>
      <c r="D321" s="64" t="s">
        <v>45</v>
      </c>
      <c r="E321" s="56" t="s">
        <v>188</v>
      </c>
      <c r="F321" s="64"/>
      <c r="G321" s="57">
        <f>G322</f>
        <v>0</v>
      </c>
    </row>
    <row r="322" spans="1:7" ht="31.5" hidden="1" x14ac:dyDescent="0.2">
      <c r="A322" s="55" t="s">
        <v>370</v>
      </c>
      <c r="B322" s="64" t="s">
        <v>155</v>
      </c>
      <c r="C322" s="64" t="s">
        <v>43</v>
      </c>
      <c r="D322" s="64" t="s">
        <v>45</v>
      </c>
      <c r="E322" s="64" t="s">
        <v>371</v>
      </c>
      <c r="F322" s="64"/>
      <c r="G322" s="57">
        <f>G323</f>
        <v>0</v>
      </c>
    </row>
    <row r="323" spans="1:7" ht="15.75" hidden="1" x14ac:dyDescent="0.2">
      <c r="A323" s="72" t="s">
        <v>176</v>
      </c>
      <c r="B323" s="64" t="s">
        <v>155</v>
      </c>
      <c r="C323" s="64" t="s">
        <v>43</v>
      </c>
      <c r="D323" s="64" t="s">
        <v>45</v>
      </c>
      <c r="E323" s="64" t="s">
        <v>371</v>
      </c>
      <c r="F323" s="64" t="s">
        <v>169</v>
      </c>
      <c r="G323" s="57"/>
    </row>
    <row r="324" spans="1:7" ht="51.75" customHeight="1" x14ac:dyDescent="0.2">
      <c r="A324" s="55" t="s">
        <v>127</v>
      </c>
      <c r="B324" s="64" t="s">
        <v>155</v>
      </c>
      <c r="C324" s="64" t="s">
        <v>43</v>
      </c>
      <c r="D324" s="64" t="s">
        <v>45</v>
      </c>
      <c r="E324" s="64" t="s">
        <v>128</v>
      </c>
      <c r="F324" s="64"/>
      <c r="G324" s="57">
        <f>G325</f>
        <v>114</v>
      </c>
    </row>
    <row r="325" spans="1:7" ht="31.5" x14ac:dyDescent="0.2">
      <c r="A325" s="59" t="s">
        <v>308</v>
      </c>
      <c r="B325" s="64" t="s">
        <v>155</v>
      </c>
      <c r="C325" s="64" t="s">
        <v>43</v>
      </c>
      <c r="D325" s="64" t="s">
        <v>45</v>
      </c>
      <c r="E325" s="64" t="s">
        <v>307</v>
      </c>
      <c r="F325" s="64"/>
      <c r="G325" s="57">
        <f>G326</f>
        <v>114</v>
      </c>
    </row>
    <row r="326" spans="1:7" ht="78.75" x14ac:dyDescent="0.2">
      <c r="A326" s="59" t="s">
        <v>320</v>
      </c>
      <c r="B326" s="64" t="s">
        <v>155</v>
      </c>
      <c r="C326" s="64" t="s">
        <v>43</v>
      </c>
      <c r="D326" s="64" t="s">
        <v>45</v>
      </c>
      <c r="E326" s="56" t="s">
        <v>318</v>
      </c>
      <c r="F326" s="64"/>
      <c r="G326" s="57">
        <f>G327</f>
        <v>114</v>
      </c>
    </row>
    <row r="327" spans="1:7" ht="15.75" x14ac:dyDescent="0.2">
      <c r="A327" s="72" t="s">
        <v>176</v>
      </c>
      <c r="B327" s="64" t="s">
        <v>155</v>
      </c>
      <c r="C327" s="64" t="s">
        <v>43</v>
      </c>
      <c r="D327" s="64" t="s">
        <v>45</v>
      </c>
      <c r="E327" s="56" t="s">
        <v>318</v>
      </c>
      <c r="F327" s="64" t="s">
        <v>169</v>
      </c>
      <c r="G327" s="57">
        <v>114</v>
      </c>
    </row>
    <row r="328" spans="1:7" ht="15.75" x14ac:dyDescent="0.2">
      <c r="A328" s="69" t="s">
        <v>149</v>
      </c>
      <c r="B328" s="64" t="s">
        <v>155</v>
      </c>
      <c r="C328" s="64" t="s">
        <v>150</v>
      </c>
      <c r="D328" s="64"/>
      <c r="E328" s="64"/>
      <c r="F328" s="64"/>
      <c r="G328" s="57">
        <f>G329</f>
        <v>3583.4</v>
      </c>
    </row>
    <row r="329" spans="1:7" ht="15.75" x14ac:dyDescent="0.2">
      <c r="A329" s="69" t="s">
        <v>151</v>
      </c>
      <c r="B329" s="64" t="s">
        <v>155</v>
      </c>
      <c r="C329" s="64" t="s">
        <v>150</v>
      </c>
      <c r="D329" s="64" t="s">
        <v>89</v>
      </c>
      <c r="E329" s="64"/>
      <c r="F329" s="64"/>
      <c r="G329" s="57">
        <f>G330+G333</f>
        <v>3583.4</v>
      </c>
    </row>
    <row r="330" spans="1:7" ht="51" customHeight="1" x14ac:dyDescent="0.2">
      <c r="A330" s="55" t="s">
        <v>404</v>
      </c>
      <c r="B330" s="64" t="s">
        <v>155</v>
      </c>
      <c r="C330" s="64" t="s">
        <v>150</v>
      </c>
      <c r="D330" s="64" t="s">
        <v>89</v>
      </c>
      <c r="E330" s="64" t="s">
        <v>152</v>
      </c>
      <c r="F330" s="64"/>
      <c r="G330" s="57">
        <f>G331</f>
        <v>3583.4</v>
      </c>
    </row>
    <row r="331" spans="1:7" ht="31.5" x14ac:dyDescent="0.2">
      <c r="A331" s="72" t="s">
        <v>18</v>
      </c>
      <c r="B331" s="64" t="s">
        <v>155</v>
      </c>
      <c r="C331" s="64" t="s">
        <v>150</v>
      </c>
      <c r="D331" s="64" t="s">
        <v>89</v>
      </c>
      <c r="E331" s="64" t="s">
        <v>153</v>
      </c>
      <c r="F331" s="64"/>
      <c r="G331" s="57">
        <f>G332</f>
        <v>3583.4</v>
      </c>
    </row>
    <row r="332" spans="1:7" ht="15.75" x14ac:dyDescent="0.2">
      <c r="A332" s="72" t="s">
        <v>176</v>
      </c>
      <c r="B332" s="64" t="s">
        <v>155</v>
      </c>
      <c r="C332" s="64" t="s">
        <v>150</v>
      </c>
      <c r="D332" s="64" t="s">
        <v>89</v>
      </c>
      <c r="E332" s="64" t="s">
        <v>153</v>
      </c>
      <c r="F332" s="64" t="s">
        <v>169</v>
      </c>
      <c r="G332" s="57">
        <v>3583.4</v>
      </c>
    </row>
    <row r="333" spans="1:7" ht="31.5" hidden="1" x14ac:dyDescent="0.2">
      <c r="A333" s="72" t="s">
        <v>179</v>
      </c>
      <c r="B333" s="64" t="s">
        <v>155</v>
      </c>
      <c r="C333" s="64" t="s">
        <v>150</v>
      </c>
      <c r="D333" s="64" t="s">
        <v>89</v>
      </c>
      <c r="E333" s="64" t="s">
        <v>180</v>
      </c>
      <c r="F333" s="64"/>
      <c r="G333" s="57"/>
    </row>
    <row r="334" spans="1:7" ht="63" hidden="1" x14ac:dyDescent="0.2">
      <c r="A334" s="72" t="s">
        <v>291</v>
      </c>
      <c r="B334" s="64" t="s">
        <v>155</v>
      </c>
      <c r="C334" s="64" t="s">
        <v>150</v>
      </c>
      <c r="D334" s="64" t="s">
        <v>89</v>
      </c>
      <c r="E334" s="64" t="s">
        <v>290</v>
      </c>
      <c r="F334" s="64"/>
      <c r="G334" s="57"/>
    </row>
    <row r="335" spans="1:7" ht="63" hidden="1" x14ac:dyDescent="0.2">
      <c r="A335" s="72" t="s">
        <v>292</v>
      </c>
      <c r="B335" s="64" t="s">
        <v>155</v>
      </c>
      <c r="C335" s="64" t="s">
        <v>150</v>
      </c>
      <c r="D335" s="64" t="s">
        <v>89</v>
      </c>
      <c r="E335" s="64" t="s">
        <v>293</v>
      </c>
      <c r="F335" s="64"/>
      <c r="G335" s="57"/>
    </row>
    <row r="336" spans="1:7" ht="31.5" hidden="1" x14ac:dyDescent="0.2">
      <c r="A336" s="72" t="s">
        <v>352</v>
      </c>
      <c r="B336" s="64" t="s">
        <v>155</v>
      </c>
      <c r="C336" s="64" t="s">
        <v>150</v>
      </c>
      <c r="D336" s="64" t="s">
        <v>89</v>
      </c>
      <c r="E336" s="64" t="s">
        <v>351</v>
      </c>
      <c r="F336" s="64"/>
      <c r="G336" s="57"/>
    </row>
    <row r="337" spans="1:7" ht="15.75" hidden="1" x14ac:dyDescent="0.2">
      <c r="A337" s="72" t="s">
        <v>176</v>
      </c>
      <c r="B337" s="64" t="s">
        <v>155</v>
      </c>
      <c r="C337" s="64" t="s">
        <v>150</v>
      </c>
      <c r="D337" s="64" t="s">
        <v>89</v>
      </c>
      <c r="E337" s="64" t="s">
        <v>351</v>
      </c>
      <c r="F337" s="64" t="s">
        <v>169</v>
      </c>
      <c r="G337" s="57"/>
    </row>
    <row r="338" spans="1:7" ht="47.25" x14ac:dyDescent="0.2">
      <c r="A338" s="69" t="s">
        <v>189</v>
      </c>
      <c r="B338" s="64" t="s">
        <v>155</v>
      </c>
      <c r="C338" s="64" t="s">
        <v>16</v>
      </c>
      <c r="D338" s="64"/>
      <c r="E338" s="64"/>
      <c r="F338" s="64"/>
      <c r="G338" s="57">
        <f>G339+G344</f>
        <v>22604.699999999997</v>
      </c>
    </row>
    <row r="339" spans="1:7" ht="63" x14ac:dyDescent="0.2">
      <c r="A339" s="69" t="s">
        <v>190</v>
      </c>
      <c r="B339" s="64" t="s">
        <v>155</v>
      </c>
      <c r="C339" s="64" t="s">
        <v>16</v>
      </c>
      <c r="D339" s="64" t="s">
        <v>45</v>
      </c>
      <c r="E339" s="64"/>
      <c r="F339" s="64"/>
      <c r="G339" s="57">
        <v>7155.9</v>
      </c>
    </row>
    <row r="340" spans="1:7" ht="63" x14ac:dyDescent="0.2">
      <c r="A340" s="69" t="s">
        <v>191</v>
      </c>
      <c r="B340" s="64" t="s">
        <v>155</v>
      </c>
      <c r="C340" s="64" t="s">
        <v>16</v>
      </c>
      <c r="D340" s="64" t="s">
        <v>45</v>
      </c>
      <c r="E340" s="64" t="s">
        <v>192</v>
      </c>
      <c r="F340" s="64"/>
      <c r="G340" s="57">
        <v>7155.9</v>
      </c>
    </row>
    <row r="341" spans="1:7" ht="47.25" x14ac:dyDescent="0.2">
      <c r="A341" s="69" t="s">
        <v>193</v>
      </c>
      <c r="B341" s="64" t="s">
        <v>155</v>
      </c>
      <c r="C341" s="64" t="s">
        <v>16</v>
      </c>
      <c r="D341" s="64" t="s">
        <v>45</v>
      </c>
      <c r="E341" s="64" t="s">
        <v>194</v>
      </c>
      <c r="F341" s="64"/>
      <c r="G341" s="57">
        <v>7155.9</v>
      </c>
    </row>
    <row r="342" spans="1:7" ht="48" customHeight="1" x14ac:dyDescent="0.25">
      <c r="A342" s="70" t="s">
        <v>195</v>
      </c>
      <c r="B342" s="64" t="s">
        <v>155</v>
      </c>
      <c r="C342" s="64" t="s">
        <v>16</v>
      </c>
      <c r="D342" s="64" t="s">
        <v>45</v>
      </c>
      <c r="E342" s="64" t="s">
        <v>196</v>
      </c>
      <c r="F342" s="64"/>
      <c r="G342" s="57">
        <v>7155.9</v>
      </c>
    </row>
    <row r="343" spans="1:7" ht="15.75" x14ac:dyDescent="0.2">
      <c r="A343" s="69" t="s">
        <v>197</v>
      </c>
      <c r="B343" s="64" t="s">
        <v>155</v>
      </c>
      <c r="C343" s="64" t="s">
        <v>16</v>
      </c>
      <c r="D343" s="64" t="s">
        <v>45</v>
      </c>
      <c r="E343" s="64" t="s">
        <v>196</v>
      </c>
      <c r="F343" s="64" t="s">
        <v>198</v>
      </c>
      <c r="G343" s="57">
        <v>7155.9</v>
      </c>
    </row>
    <row r="344" spans="1:7" ht="31.5" x14ac:dyDescent="0.2">
      <c r="A344" s="69" t="s">
        <v>199</v>
      </c>
      <c r="B344" s="64" t="s">
        <v>155</v>
      </c>
      <c r="C344" s="64" t="s">
        <v>16</v>
      </c>
      <c r="D344" s="64" t="s">
        <v>14</v>
      </c>
      <c r="E344" s="64"/>
      <c r="F344" s="64"/>
      <c r="G344" s="57">
        <f>G345</f>
        <v>15448.8</v>
      </c>
    </row>
    <row r="345" spans="1:7" ht="63" x14ac:dyDescent="0.2">
      <c r="A345" s="69" t="s">
        <v>200</v>
      </c>
      <c r="B345" s="64" t="s">
        <v>155</v>
      </c>
      <c r="C345" s="64" t="s">
        <v>16</v>
      </c>
      <c r="D345" s="64" t="s">
        <v>14</v>
      </c>
      <c r="E345" s="64" t="s">
        <v>192</v>
      </c>
      <c r="F345" s="64"/>
      <c r="G345" s="57">
        <f>G346</f>
        <v>15448.8</v>
      </c>
    </row>
    <row r="346" spans="1:7" ht="31.5" x14ac:dyDescent="0.2">
      <c r="A346" s="69" t="s">
        <v>199</v>
      </c>
      <c r="B346" s="64" t="s">
        <v>155</v>
      </c>
      <c r="C346" s="64" t="s">
        <v>16</v>
      </c>
      <c r="D346" s="64" t="s">
        <v>14</v>
      </c>
      <c r="E346" s="64" t="s">
        <v>201</v>
      </c>
      <c r="F346" s="64"/>
      <c r="G346" s="57">
        <f>G347</f>
        <v>15448.8</v>
      </c>
    </row>
    <row r="347" spans="1:7" ht="47.25" x14ac:dyDescent="0.2">
      <c r="A347" s="69" t="s">
        <v>202</v>
      </c>
      <c r="B347" s="64" t="s">
        <v>155</v>
      </c>
      <c r="C347" s="64" t="s">
        <v>16</v>
      </c>
      <c r="D347" s="64" t="s">
        <v>14</v>
      </c>
      <c r="E347" s="64" t="s">
        <v>203</v>
      </c>
      <c r="F347" s="64"/>
      <c r="G347" s="57">
        <f>G348</f>
        <v>15448.8</v>
      </c>
    </row>
    <row r="348" spans="1:7" ht="15.75" x14ac:dyDescent="0.2">
      <c r="A348" s="72" t="s">
        <v>176</v>
      </c>
      <c r="B348" s="64" t="s">
        <v>155</v>
      </c>
      <c r="C348" s="64" t="s">
        <v>16</v>
      </c>
      <c r="D348" s="64" t="s">
        <v>14</v>
      </c>
      <c r="E348" s="64" t="s">
        <v>203</v>
      </c>
      <c r="F348" s="64" t="s">
        <v>169</v>
      </c>
      <c r="G348" s="57">
        <v>15448.8</v>
      </c>
    </row>
    <row r="349" spans="1:7" ht="31.5" x14ac:dyDescent="0.2">
      <c r="A349" s="74" t="s">
        <v>204</v>
      </c>
      <c r="B349" s="75" t="s">
        <v>205</v>
      </c>
      <c r="C349" s="75"/>
      <c r="D349" s="75"/>
      <c r="E349" s="75"/>
      <c r="F349" s="75"/>
      <c r="G349" s="54">
        <f>G350+G421+G455+G542+G552+G575+G609+G615+G486+G570</f>
        <v>108789</v>
      </c>
    </row>
    <row r="350" spans="1:7" ht="15.75" x14ac:dyDescent="0.2">
      <c r="A350" s="69" t="s">
        <v>156</v>
      </c>
      <c r="B350" s="64" t="s">
        <v>205</v>
      </c>
      <c r="C350" s="64" t="s">
        <v>45</v>
      </c>
      <c r="D350" s="64"/>
      <c r="E350" s="64"/>
      <c r="F350" s="64"/>
      <c r="G350" s="57">
        <f>G351+G356+G362+G373+G384+G378</f>
        <v>36060.699999999997</v>
      </c>
    </row>
    <row r="351" spans="1:7" ht="63" x14ac:dyDescent="0.2">
      <c r="A351" s="69" t="s">
        <v>206</v>
      </c>
      <c r="B351" s="64" t="s">
        <v>205</v>
      </c>
      <c r="C351" s="64" t="s">
        <v>45</v>
      </c>
      <c r="D351" s="64" t="s">
        <v>89</v>
      </c>
      <c r="E351" s="64"/>
      <c r="F351" s="64"/>
      <c r="G351" s="57">
        <f>G352</f>
        <v>2219.6999999999998</v>
      </c>
    </row>
    <row r="352" spans="1:7" ht="78.75" x14ac:dyDescent="0.2">
      <c r="A352" s="69" t="s">
        <v>58</v>
      </c>
      <c r="B352" s="64" t="s">
        <v>205</v>
      </c>
      <c r="C352" s="64" t="s">
        <v>45</v>
      </c>
      <c r="D352" s="64" t="s">
        <v>89</v>
      </c>
      <c r="E352" s="64" t="s">
        <v>59</v>
      </c>
      <c r="F352" s="64"/>
      <c r="G352" s="57">
        <f>G353</f>
        <v>2219.6999999999998</v>
      </c>
    </row>
    <row r="353" spans="1:11" ht="31.5" x14ac:dyDescent="0.2">
      <c r="A353" s="69" t="s">
        <v>60</v>
      </c>
      <c r="B353" s="64" t="s">
        <v>205</v>
      </c>
      <c r="C353" s="64" t="s">
        <v>45</v>
      </c>
      <c r="D353" s="64" t="s">
        <v>89</v>
      </c>
      <c r="E353" s="64" t="s">
        <v>61</v>
      </c>
      <c r="F353" s="64"/>
      <c r="G353" s="57">
        <f>G354</f>
        <v>2219.6999999999998</v>
      </c>
    </row>
    <row r="354" spans="1:11" ht="15.75" x14ac:dyDescent="0.2">
      <c r="A354" s="69" t="s">
        <v>207</v>
      </c>
      <c r="B354" s="64" t="s">
        <v>205</v>
      </c>
      <c r="C354" s="64" t="s">
        <v>45</v>
      </c>
      <c r="D354" s="64" t="s">
        <v>89</v>
      </c>
      <c r="E354" s="64" t="s">
        <v>208</v>
      </c>
      <c r="F354" s="64"/>
      <c r="G354" s="57">
        <f>G355</f>
        <v>2219.6999999999998</v>
      </c>
    </row>
    <row r="355" spans="1:11" ht="96" customHeight="1" x14ac:dyDescent="0.2">
      <c r="A355" s="69" t="s">
        <v>64</v>
      </c>
      <c r="B355" s="64" t="s">
        <v>205</v>
      </c>
      <c r="C355" s="64" t="s">
        <v>45</v>
      </c>
      <c r="D355" s="64" t="s">
        <v>89</v>
      </c>
      <c r="E355" s="64" t="s">
        <v>208</v>
      </c>
      <c r="F355" s="64" t="s">
        <v>65</v>
      </c>
      <c r="G355" s="57">
        <v>2219.6999999999998</v>
      </c>
    </row>
    <row r="356" spans="1:11" ht="78.75" x14ac:dyDescent="0.2">
      <c r="A356" s="69" t="s">
        <v>209</v>
      </c>
      <c r="B356" s="64" t="s">
        <v>205</v>
      </c>
      <c r="C356" s="64" t="s">
        <v>45</v>
      </c>
      <c r="D356" s="64" t="s">
        <v>14</v>
      </c>
      <c r="E356" s="64"/>
      <c r="F356" s="64"/>
      <c r="G356" s="57">
        <f>G357</f>
        <v>130.19999999999999</v>
      </c>
    </row>
    <row r="357" spans="1:11" ht="78.75" x14ac:dyDescent="0.2">
      <c r="A357" s="69" t="s">
        <v>58</v>
      </c>
      <c r="B357" s="64" t="s">
        <v>205</v>
      </c>
      <c r="C357" s="64" t="s">
        <v>45</v>
      </c>
      <c r="D357" s="64" t="s">
        <v>14</v>
      </c>
      <c r="E357" s="64" t="s">
        <v>59</v>
      </c>
      <c r="F357" s="64"/>
      <c r="G357" s="57">
        <f>G358</f>
        <v>130.19999999999999</v>
      </c>
    </row>
    <row r="358" spans="1:11" ht="31.5" x14ac:dyDescent="0.2">
      <c r="A358" s="69" t="s">
        <v>60</v>
      </c>
      <c r="B358" s="64" t="s">
        <v>205</v>
      </c>
      <c r="C358" s="64" t="s">
        <v>45</v>
      </c>
      <c r="D358" s="64" t="s">
        <v>14</v>
      </c>
      <c r="E358" s="64" t="s">
        <v>61</v>
      </c>
      <c r="F358" s="64"/>
      <c r="G358" s="57">
        <f>G359</f>
        <v>130.19999999999999</v>
      </c>
    </row>
    <row r="359" spans="1:11" ht="31.5" x14ac:dyDescent="0.2">
      <c r="A359" s="69" t="s">
        <v>62</v>
      </c>
      <c r="B359" s="64" t="s">
        <v>205</v>
      </c>
      <c r="C359" s="64" t="s">
        <v>45</v>
      </c>
      <c r="D359" s="64" t="s">
        <v>14</v>
      </c>
      <c r="E359" s="64" t="s">
        <v>63</v>
      </c>
      <c r="F359" s="64"/>
      <c r="G359" s="57">
        <f>SUM(G360:G361)</f>
        <v>130.19999999999999</v>
      </c>
    </row>
    <row r="360" spans="1:11" ht="47.25" x14ac:dyDescent="0.25">
      <c r="A360" s="63" t="s">
        <v>35</v>
      </c>
      <c r="B360" s="56" t="s">
        <v>205</v>
      </c>
      <c r="C360" s="56" t="s">
        <v>45</v>
      </c>
      <c r="D360" s="56" t="s">
        <v>14</v>
      </c>
      <c r="E360" s="56" t="s">
        <v>63</v>
      </c>
      <c r="F360" s="56" t="s">
        <v>36</v>
      </c>
      <c r="G360" s="57">
        <v>115.2</v>
      </c>
    </row>
    <row r="361" spans="1:11" ht="24.75" customHeight="1" x14ac:dyDescent="0.2">
      <c r="A361" s="59" t="s">
        <v>66</v>
      </c>
      <c r="B361" s="56" t="s">
        <v>205</v>
      </c>
      <c r="C361" s="56" t="s">
        <v>45</v>
      </c>
      <c r="D361" s="56" t="s">
        <v>14</v>
      </c>
      <c r="E361" s="56" t="s">
        <v>63</v>
      </c>
      <c r="F361" s="56" t="s">
        <v>67</v>
      </c>
      <c r="G361" s="57">
        <v>15</v>
      </c>
    </row>
    <row r="362" spans="1:11" ht="78.75" x14ac:dyDescent="0.2">
      <c r="A362" s="55" t="s">
        <v>360</v>
      </c>
      <c r="B362" s="56" t="s">
        <v>205</v>
      </c>
      <c r="C362" s="56" t="s">
        <v>45</v>
      </c>
      <c r="D362" s="56" t="s">
        <v>57</v>
      </c>
      <c r="E362" s="56"/>
      <c r="F362" s="56"/>
      <c r="G362" s="57">
        <f>G363+G369</f>
        <v>25774.7</v>
      </c>
    </row>
    <row r="363" spans="1:11" ht="78.75" x14ac:dyDescent="0.2">
      <c r="A363" s="55" t="s">
        <v>58</v>
      </c>
      <c r="B363" s="56" t="s">
        <v>205</v>
      </c>
      <c r="C363" s="56" t="s">
        <v>45</v>
      </c>
      <c r="D363" s="56" t="s">
        <v>57</v>
      </c>
      <c r="E363" s="56" t="s">
        <v>59</v>
      </c>
      <c r="F363" s="56"/>
      <c r="G363" s="57">
        <f>G364</f>
        <v>24703.100000000002</v>
      </c>
    </row>
    <row r="364" spans="1:11" ht="31.5" x14ac:dyDescent="0.2">
      <c r="A364" s="55" t="s">
        <v>60</v>
      </c>
      <c r="B364" s="56" t="s">
        <v>205</v>
      </c>
      <c r="C364" s="56" t="s">
        <v>45</v>
      </c>
      <c r="D364" s="56" t="s">
        <v>57</v>
      </c>
      <c r="E364" s="56" t="s">
        <v>61</v>
      </c>
      <c r="F364" s="56"/>
      <c r="G364" s="57">
        <f>G365</f>
        <v>24703.100000000002</v>
      </c>
    </row>
    <row r="365" spans="1:11" ht="31.5" x14ac:dyDescent="0.2">
      <c r="A365" s="55" t="s">
        <v>62</v>
      </c>
      <c r="B365" s="56" t="s">
        <v>205</v>
      </c>
      <c r="C365" s="56" t="s">
        <v>45</v>
      </c>
      <c r="D365" s="56" t="s">
        <v>57</v>
      </c>
      <c r="E365" s="56" t="s">
        <v>63</v>
      </c>
      <c r="F365" s="56"/>
      <c r="G365" s="57">
        <f>SUM(G366:G368)</f>
        <v>24703.100000000002</v>
      </c>
    </row>
    <row r="366" spans="1:11" ht="97.5" customHeight="1" x14ac:dyDescent="0.2">
      <c r="A366" s="55" t="s">
        <v>64</v>
      </c>
      <c r="B366" s="56" t="s">
        <v>205</v>
      </c>
      <c r="C366" s="56" t="s">
        <v>45</v>
      </c>
      <c r="D366" s="56" t="s">
        <v>57</v>
      </c>
      <c r="E366" s="56" t="s">
        <v>63</v>
      </c>
      <c r="F366" s="56" t="s">
        <v>65</v>
      </c>
      <c r="G366" s="57">
        <v>22046.400000000001</v>
      </c>
      <c r="K366" s="15"/>
    </row>
    <row r="367" spans="1:11" ht="47.25" x14ac:dyDescent="0.25">
      <c r="A367" s="63" t="s">
        <v>35</v>
      </c>
      <c r="B367" s="56" t="s">
        <v>205</v>
      </c>
      <c r="C367" s="56" t="s">
        <v>45</v>
      </c>
      <c r="D367" s="56" t="s">
        <v>57</v>
      </c>
      <c r="E367" s="56" t="s">
        <v>63</v>
      </c>
      <c r="F367" s="56" t="s">
        <v>36</v>
      </c>
      <c r="G367" s="57">
        <v>2495</v>
      </c>
    </row>
    <row r="368" spans="1:11" ht="24" customHeight="1" x14ac:dyDescent="0.2">
      <c r="A368" s="59" t="s">
        <v>66</v>
      </c>
      <c r="B368" s="56" t="s">
        <v>205</v>
      </c>
      <c r="C368" s="56" t="s">
        <v>45</v>
      </c>
      <c r="D368" s="56" t="s">
        <v>57</v>
      </c>
      <c r="E368" s="56" t="s">
        <v>63</v>
      </c>
      <c r="F368" s="56" t="s">
        <v>67</v>
      </c>
      <c r="G368" s="57">
        <v>161.69999999999999</v>
      </c>
    </row>
    <row r="369" spans="1:7" ht="31.5" x14ac:dyDescent="0.2">
      <c r="A369" s="55" t="s">
        <v>101</v>
      </c>
      <c r="B369" s="56" t="s">
        <v>205</v>
      </c>
      <c r="C369" s="56" t="s">
        <v>45</v>
      </c>
      <c r="D369" s="56" t="s">
        <v>57</v>
      </c>
      <c r="E369" s="56" t="s">
        <v>111</v>
      </c>
      <c r="F369" s="56"/>
      <c r="G369" s="57">
        <v>1071.5999999999999</v>
      </c>
    </row>
    <row r="370" spans="1:7" ht="31.5" x14ac:dyDescent="0.2">
      <c r="A370" s="55" t="s">
        <v>102</v>
      </c>
      <c r="B370" s="56" t="s">
        <v>205</v>
      </c>
      <c r="C370" s="56" t="s">
        <v>45</v>
      </c>
      <c r="D370" s="56" t="s">
        <v>57</v>
      </c>
      <c r="E370" s="56" t="s">
        <v>112</v>
      </c>
      <c r="F370" s="56"/>
      <c r="G370" s="57">
        <v>1071.5999999999999</v>
      </c>
    </row>
    <row r="371" spans="1:7" ht="31.5" x14ac:dyDescent="0.2">
      <c r="A371" s="59" t="s">
        <v>397</v>
      </c>
      <c r="B371" s="56" t="s">
        <v>205</v>
      </c>
      <c r="C371" s="56" t="s">
        <v>45</v>
      </c>
      <c r="D371" s="56" t="s">
        <v>57</v>
      </c>
      <c r="E371" s="56" t="s">
        <v>399</v>
      </c>
      <c r="F371" s="56"/>
      <c r="G371" s="57">
        <v>1071.5999999999999</v>
      </c>
    </row>
    <row r="372" spans="1:7" ht="47.25" x14ac:dyDescent="0.25">
      <c r="A372" s="63" t="s">
        <v>35</v>
      </c>
      <c r="B372" s="56" t="s">
        <v>205</v>
      </c>
      <c r="C372" s="56" t="s">
        <v>45</v>
      </c>
      <c r="D372" s="56" t="s">
        <v>57</v>
      </c>
      <c r="E372" s="56" t="s">
        <v>399</v>
      </c>
      <c r="F372" s="56" t="s">
        <v>36</v>
      </c>
      <c r="G372" s="57">
        <v>1071.5999999999999</v>
      </c>
    </row>
    <row r="373" spans="1:7" ht="15.75" x14ac:dyDescent="0.25">
      <c r="A373" s="63" t="s">
        <v>210</v>
      </c>
      <c r="B373" s="56" t="s">
        <v>205</v>
      </c>
      <c r="C373" s="56" t="s">
        <v>45</v>
      </c>
      <c r="D373" s="56" t="s">
        <v>183</v>
      </c>
      <c r="E373" s="56"/>
      <c r="F373" s="56"/>
      <c r="G373" s="57">
        <v>2.2000000000000002</v>
      </c>
    </row>
    <row r="374" spans="1:7" ht="78.75" x14ac:dyDescent="0.2">
      <c r="A374" s="55" t="s">
        <v>58</v>
      </c>
      <c r="B374" s="56" t="s">
        <v>205</v>
      </c>
      <c r="C374" s="56" t="s">
        <v>45</v>
      </c>
      <c r="D374" s="56" t="s">
        <v>183</v>
      </c>
      <c r="E374" s="56" t="s">
        <v>59</v>
      </c>
      <c r="F374" s="56"/>
      <c r="G374" s="57">
        <v>2.2000000000000002</v>
      </c>
    </row>
    <row r="375" spans="1:7" ht="31.5" x14ac:dyDescent="0.2">
      <c r="A375" s="55" t="s">
        <v>118</v>
      </c>
      <c r="B375" s="56" t="s">
        <v>205</v>
      </c>
      <c r="C375" s="56" t="s">
        <v>45</v>
      </c>
      <c r="D375" s="56" t="s">
        <v>183</v>
      </c>
      <c r="E375" s="56" t="s">
        <v>119</v>
      </c>
      <c r="F375" s="56"/>
      <c r="G375" s="57">
        <v>2.2000000000000002</v>
      </c>
    </row>
    <row r="376" spans="1:7" ht="78.75" x14ac:dyDescent="0.2">
      <c r="A376" s="55" t="s">
        <v>211</v>
      </c>
      <c r="B376" s="56" t="s">
        <v>205</v>
      </c>
      <c r="C376" s="56" t="s">
        <v>45</v>
      </c>
      <c r="D376" s="56" t="s">
        <v>183</v>
      </c>
      <c r="E376" s="56" t="s">
        <v>212</v>
      </c>
      <c r="F376" s="56"/>
      <c r="G376" s="57">
        <v>2.2000000000000002</v>
      </c>
    </row>
    <row r="377" spans="1:7" ht="44.25" customHeight="1" x14ac:dyDescent="0.2">
      <c r="A377" s="59" t="s">
        <v>213</v>
      </c>
      <c r="B377" s="56" t="s">
        <v>205</v>
      </c>
      <c r="C377" s="56" t="s">
        <v>45</v>
      </c>
      <c r="D377" s="56" t="s">
        <v>183</v>
      </c>
      <c r="E377" s="56" t="s">
        <v>212</v>
      </c>
      <c r="F377" s="56" t="s">
        <v>36</v>
      </c>
      <c r="G377" s="57">
        <v>2.2000000000000002</v>
      </c>
    </row>
    <row r="378" spans="1:7" ht="63" x14ac:dyDescent="0.2">
      <c r="A378" s="55" t="s">
        <v>157</v>
      </c>
      <c r="B378" s="56" t="s">
        <v>205</v>
      </c>
      <c r="C378" s="56" t="s">
        <v>45</v>
      </c>
      <c r="D378" s="56" t="s">
        <v>158</v>
      </c>
      <c r="E378" s="56"/>
      <c r="F378" s="56"/>
      <c r="G378" s="57">
        <f>G379</f>
        <v>1423.1</v>
      </c>
    </row>
    <row r="379" spans="1:7" ht="78.75" x14ac:dyDescent="0.2">
      <c r="A379" s="55" t="s">
        <v>58</v>
      </c>
      <c r="B379" s="56" t="s">
        <v>205</v>
      </c>
      <c r="C379" s="56" t="s">
        <v>45</v>
      </c>
      <c r="D379" s="56" t="s">
        <v>158</v>
      </c>
      <c r="E379" s="56" t="s">
        <v>59</v>
      </c>
      <c r="F379" s="56"/>
      <c r="G379" s="57">
        <f>G380</f>
        <v>1423.1</v>
      </c>
    </row>
    <row r="380" spans="1:7" ht="31.5" x14ac:dyDescent="0.2">
      <c r="A380" s="55" t="s">
        <v>60</v>
      </c>
      <c r="B380" s="56" t="s">
        <v>205</v>
      </c>
      <c r="C380" s="56" t="s">
        <v>45</v>
      </c>
      <c r="D380" s="56" t="s">
        <v>158</v>
      </c>
      <c r="E380" s="56" t="s">
        <v>61</v>
      </c>
      <c r="F380" s="56"/>
      <c r="G380" s="57">
        <f>G381</f>
        <v>1423.1</v>
      </c>
    </row>
    <row r="381" spans="1:7" ht="31.5" x14ac:dyDescent="0.2">
      <c r="A381" s="55" t="s">
        <v>62</v>
      </c>
      <c r="B381" s="56" t="s">
        <v>205</v>
      </c>
      <c r="C381" s="56" t="s">
        <v>45</v>
      </c>
      <c r="D381" s="56" t="s">
        <v>158</v>
      </c>
      <c r="E381" s="56" t="s">
        <v>63</v>
      </c>
      <c r="F381" s="56"/>
      <c r="G381" s="57">
        <f>SUM(G382:G383)</f>
        <v>1423.1</v>
      </c>
    </row>
    <row r="382" spans="1:7" ht="100.5" customHeight="1" x14ac:dyDescent="0.2">
      <c r="A382" s="55" t="s">
        <v>64</v>
      </c>
      <c r="B382" s="56" t="s">
        <v>205</v>
      </c>
      <c r="C382" s="56" t="s">
        <v>45</v>
      </c>
      <c r="D382" s="56" t="s">
        <v>158</v>
      </c>
      <c r="E382" s="56" t="s">
        <v>63</v>
      </c>
      <c r="F382" s="56" t="s">
        <v>65</v>
      </c>
      <c r="G382" s="57">
        <v>1414.1</v>
      </c>
    </row>
    <row r="383" spans="1:7" ht="42" customHeight="1" x14ac:dyDescent="0.2">
      <c r="A383" s="59" t="s">
        <v>213</v>
      </c>
      <c r="B383" s="56" t="s">
        <v>205</v>
      </c>
      <c r="C383" s="56" t="s">
        <v>45</v>
      </c>
      <c r="D383" s="56" t="s">
        <v>158</v>
      </c>
      <c r="E383" s="56" t="s">
        <v>63</v>
      </c>
      <c r="F383" s="56" t="s">
        <v>36</v>
      </c>
      <c r="G383" s="57">
        <v>9</v>
      </c>
    </row>
    <row r="384" spans="1:7" ht="15.75" x14ac:dyDescent="0.2">
      <c r="A384" s="55" t="s">
        <v>165</v>
      </c>
      <c r="B384" s="56" t="s">
        <v>205</v>
      </c>
      <c r="C384" s="56" t="s">
        <v>45</v>
      </c>
      <c r="D384" s="56" t="s">
        <v>166</v>
      </c>
      <c r="E384" s="56"/>
      <c r="F384" s="56"/>
      <c r="G384" s="57">
        <f>G385+G393+G405+G399+G396+G402+G390</f>
        <v>6510.8</v>
      </c>
    </row>
    <row r="385" spans="1:8" ht="78.75" x14ac:dyDescent="0.2">
      <c r="A385" s="55" t="s">
        <v>58</v>
      </c>
      <c r="B385" s="56" t="s">
        <v>205</v>
      </c>
      <c r="C385" s="56" t="s">
        <v>45</v>
      </c>
      <c r="D385" s="56" t="s">
        <v>166</v>
      </c>
      <c r="E385" s="56" t="s">
        <v>59</v>
      </c>
      <c r="F385" s="56"/>
      <c r="G385" s="57">
        <f>G386</f>
        <v>339</v>
      </c>
    </row>
    <row r="386" spans="1:8" ht="31.5" x14ac:dyDescent="0.2">
      <c r="A386" s="55" t="s">
        <v>118</v>
      </c>
      <c r="B386" s="56" t="s">
        <v>205</v>
      </c>
      <c r="C386" s="56" t="s">
        <v>45</v>
      </c>
      <c r="D386" s="56" t="s">
        <v>166</v>
      </c>
      <c r="E386" s="56" t="s">
        <v>119</v>
      </c>
      <c r="F386" s="56"/>
      <c r="G386" s="57">
        <f>G387</f>
        <v>339</v>
      </c>
    </row>
    <row r="387" spans="1:8" ht="41.25" customHeight="1" x14ac:dyDescent="0.2">
      <c r="A387" s="55" t="s">
        <v>214</v>
      </c>
      <c r="B387" s="56" t="s">
        <v>205</v>
      </c>
      <c r="C387" s="56" t="s">
        <v>45</v>
      </c>
      <c r="D387" s="56" t="s">
        <v>166</v>
      </c>
      <c r="E387" s="56" t="s">
        <v>215</v>
      </c>
      <c r="F387" s="56"/>
      <c r="G387" s="57">
        <f>SUM(G388:G389)</f>
        <v>339</v>
      </c>
    </row>
    <row r="388" spans="1:8" ht="105.75" customHeight="1" x14ac:dyDescent="0.2">
      <c r="A388" s="55" t="s">
        <v>64</v>
      </c>
      <c r="B388" s="56" t="s">
        <v>205</v>
      </c>
      <c r="C388" s="56" t="s">
        <v>45</v>
      </c>
      <c r="D388" s="56" t="s">
        <v>166</v>
      </c>
      <c r="E388" s="56" t="s">
        <v>215</v>
      </c>
      <c r="F388" s="56" t="s">
        <v>65</v>
      </c>
      <c r="G388" s="57">
        <v>329</v>
      </c>
      <c r="H388" s="47"/>
    </row>
    <row r="389" spans="1:8" ht="39.75" customHeight="1" x14ac:dyDescent="0.2">
      <c r="A389" s="59" t="s">
        <v>213</v>
      </c>
      <c r="B389" s="56" t="s">
        <v>205</v>
      </c>
      <c r="C389" s="56" t="s">
        <v>45</v>
      </c>
      <c r="D389" s="56" t="s">
        <v>166</v>
      </c>
      <c r="E389" s="56" t="s">
        <v>215</v>
      </c>
      <c r="F389" s="56" t="s">
        <v>36</v>
      </c>
      <c r="G389" s="57">
        <v>10</v>
      </c>
    </row>
    <row r="390" spans="1:8" ht="67.5" customHeight="1" x14ac:dyDescent="0.2">
      <c r="A390" s="55" t="s">
        <v>216</v>
      </c>
      <c r="B390" s="56" t="s">
        <v>205</v>
      </c>
      <c r="C390" s="56" t="s">
        <v>45</v>
      </c>
      <c r="D390" s="56" t="s">
        <v>166</v>
      </c>
      <c r="E390" s="56" t="s">
        <v>217</v>
      </c>
      <c r="F390" s="56"/>
      <c r="G390" s="57">
        <v>113</v>
      </c>
    </row>
    <row r="391" spans="1:8" ht="47.25" x14ac:dyDescent="0.25">
      <c r="A391" s="62" t="s">
        <v>218</v>
      </c>
      <c r="B391" s="56" t="s">
        <v>205</v>
      </c>
      <c r="C391" s="56" t="s">
        <v>45</v>
      </c>
      <c r="D391" s="56" t="s">
        <v>166</v>
      </c>
      <c r="E391" s="56" t="s">
        <v>219</v>
      </c>
      <c r="F391" s="56"/>
      <c r="G391" s="57">
        <v>113</v>
      </c>
    </row>
    <row r="392" spans="1:8" ht="47.25" x14ac:dyDescent="0.2">
      <c r="A392" s="59" t="s">
        <v>213</v>
      </c>
      <c r="B392" s="56" t="s">
        <v>205</v>
      </c>
      <c r="C392" s="56" t="s">
        <v>45</v>
      </c>
      <c r="D392" s="56" t="s">
        <v>166</v>
      </c>
      <c r="E392" s="56" t="s">
        <v>219</v>
      </c>
      <c r="F392" s="56" t="s">
        <v>36</v>
      </c>
      <c r="G392" s="57">
        <v>113</v>
      </c>
    </row>
    <row r="393" spans="1:8" ht="78.75" x14ac:dyDescent="0.2">
      <c r="A393" s="59" t="s">
        <v>409</v>
      </c>
      <c r="B393" s="56" t="s">
        <v>205</v>
      </c>
      <c r="C393" s="56" t="s">
        <v>45</v>
      </c>
      <c r="D393" s="56" t="s">
        <v>166</v>
      </c>
      <c r="E393" s="56" t="s">
        <v>220</v>
      </c>
      <c r="F393" s="56"/>
      <c r="G393" s="57">
        <v>300</v>
      </c>
    </row>
    <row r="394" spans="1:8" ht="31.5" x14ac:dyDescent="0.2">
      <c r="A394" s="59" t="s">
        <v>18</v>
      </c>
      <c r="B394" s="56" t="s">
        <v>205</v>
      </c>
      <c r="C394" s="56" t="s">
        <v>45</v>
      </c>
      <c r="D394" s="56" t="s">
        <v>166</v>
      </c>
      <c r="E394" s="56" t="s">
        <v>221</v>
      </c>
      <c r="F394" s="56"/>
      <c r="G394" s="57">
        <v>300</v>
      </c>
    </row>
    <row r="395" spans="1:8" ht="47.25" x14ac:dyDescent="0.25">
      <c r="A395" s="63" t="s">
        <v>35</v>
      </c>
      <c r="B395" s="56" t="s">
        <v>205</v>
      </c>
      <c r="C395" s="56" t="s">
        <v>45</v>
      </c>
      <c r="D395" s="56" t="s">
        <v>166</v>
      </c>
      <c r="E395" s="56" t="s">
        <v>221</v>
      </c>
      <c r="F395" s="56" t="s">
        <v>36</v>
      </c>
      <c r="G395" s="57">
        <v>300</v>
      </c>
    </row>
    <row r="396" spans="1:8" ht="63" x14ac:dyDescent="0.25">
      <c r="A396" s="63" t="s">
        <v>299</v>
      </c>
      <c r="B396" s="56" t="s">
        <v>205</v>
      </c>
      <c r="C396" s="56" t="s">
        <v>45</v>
      </c>
      <c r="D396" s="56" t="s">
        <v>166</v>
      </c>
      <c r="E396" s="56" t="s">
        <v>297</v>
      </c>
      <c r="F396" s="56"/>
      <c r="G396" s="57">
        <v>18</v>
      </c>
    </row>
    <row r="397" spans="1:8" ht="31.5" x14ac:dyDescent="0.2">
      <c r="A397" s="59" t="s">
        <v>18</v>
      </c>
      <c r="B397" s="56" t="s">
        <v>205</v>
      </c>
      <c r="C397" s="56" t="s">
        <v>45</v>
      </c>
      <c r="D397" s="56" t="s">
        <v>166</v>
      </c>
      <c r="E397" s="56" t="s">
        <v>298</v>
      </c>
      <c r="F397" s="56"/>
      <c r="G397" s="57">
        <v>18</v>
      </c>
    </row>
    <row r="398" spans="1:8" ht="47.25" x14ac:dyDescent="0.25">
      <c r="A398" s="63" t="s">
        <v>35</v>
      </c>
      <c r="B398" s="56" t="s">
        <v>205</v>
      </c>
      <c r="C398" s="56" t="s">
        <v>45</v>
      </c>
      <c r="D398" s="56" t="s">
        <v>166</v>
      </c>
      <c r="E398" s="56" t="s">
        <v>298</v>
      </c>
      <c r="F398" s="56" t="s">
        <v>36</v>
      </c>
      <c r="G398" s="57">
        <v>18</v>
      </c>
    </row>
    <row r="399" spans="1:8" ht="79.5" customHeight="1" x14ac:dyDescent="0.25">
      <c r="A399" s="62" t="s">
        <v>222</v>
      </c>
      <c r="B399" s="56" t="s">
        <v>205</v>
      </c>
      <c r="C399" s="56" t="s">
        <v>45</v>
      </c>
      <c r="D399" s="56" t="s">
        <v>166</v>
      </c>
      <c r="E399" s="56" t="s">
        <v>223</v>
      </c>
      <c r="F399" s="56"/>
      <c r="G399" s="57">
        <f>G400</f>
        <v>15</v>
      </c>
    </row>
    <row r="400" spans="1:8" ht="47.25" x14ac:dyDescent="0.25">
      <c r="A400" s="62" t="s">
        <v>218</v>
      </c>
      <c r="B400" s="56" t="s">
        <v>205</v>
      </c>
      <c r="C400" s="56" t="s">
        <v>45</v>
      </c>
      <c r="D400" s="56" t="s">
        <v>166</v>
      </c>
      <c r="E400" s="56" t="s">
        <v>224</v>
      </c>
      <c r="F400" s="56"/>
      <c r="G400" s="57">
        <f>G401</f>
        <v>15</v>
      </c>
    </row>
    <row r="401" spans="1:13" ht="47.25" x14ac:dyDescent="0.25">
      <c r="A401" s="63" t="s">
        <v>35</v>
      </c>
      <c r="B401" s="56" t="s">
        <v>205</v>
      </c>
      <c r="C401" s="56" t="s">
        <v>45</v>
      </c>
      <c r="D401" s="56" t="s">
        <v>166</v>
      </c>
      <c r="E401" s="56" t="s">
        <v>224</v>
      </c>
      <c r="F401" s="56" t="s">
        <v>36</v>
      </c>
      <c r="G401" s="57">
        <v>15</v>
      </c>
    </row>
    <row r="402" spans="1:13" ht="47.25" x14ac:dyDescent="0.2">
      <c r="A402" s="59" t="s">
        <v>350</v>
      </c>
      <c r="B402" s="56" t="s">
        <v>205</v>
      </c>
      <c r="C402" s="56" t="s">
        <v>45</v>
      </c>
      <c r="D402" s="56" t="s">
        <v>166</v>
      </c>
      <c r="E402" s="56" t="s">
        <v>342</v>
      </c>
      <c r="F402" s="56"/>
      <c r="G402" s="57">
        <v>25</v>
      </c>
    </row>
    <row r="403" spans="1:13" ht="31.5" x14ac:dyDescent="0.2">
      <c r="A403" s="59" t="s">
        <v>18</v>
      </c>
      <c r="B403" s="56" t="s">
        <v>205</v>
      </c>
      <c r="C403" s="56" t="s">
        <v>45</v>
      </c>
      <c r="D403" s="56" t="s">
        <v>166</v>
      </c>
      <c r="E403" s="64" t="s">
        <v>343</v>
      </c>
      <c r="F403" s="56"/>
      <c r="G403" s="57">
        <v>25</v>
      </c>
    </row>
    <row r="404" spans="1:13" ht="47.25" x14ac:dyDescent="0.25">
      <c r="A404" s="63" t="s">
        <v>35</v>
      </c>
      <c r="B404" s="56" t="s">
        <v>205</v>
      </c>
      <c r="C404" s="56" t="s">
        <v>45</v>
      </c>
      <c r="D404" s="56" t="s">
        <v>166</v>
      </c>
      <c r="E404" s="64" t="s">
        <v>343</v>
      </c>
      <c r="F404" s="56" t="s">
        <v>36</v>
      </c>
      <c r="G404" s="57">
        <v>25</v>
      </c>
    </row>
    <row r="405" spans="1:13" ht="53.25" customHeight="1" x14ac:dyDescent="0.2">
      <c r="A405" s="55" t="s">
        <v>127</v>
      </c>
      <c r="B405" s="56" t="s">
        <v>205</v>
      </c>
      <c r="C405" s="56" t="s">
        <v>45</v>
      </c>
      <c r="D405" s="56" t="s">
        <v>166</v>
      </c>
      <c r="E405" s="56" t="s">
        <v>128</v>
      </c>
      <c r="F405" s="56"/>
      <c r="G405" s="57">
        <f>G409+G414+G406</f>
        <v>5700.8</v>
      </c>
    </row>
    <row r="406" spans="1:13" ht="15.75" hidden="1" x14ac:dyDescent="0.2">
      <c r="A406" s="55" t="s">
        <v>159</v>
      </c>
      <c r="B406" s="56" t="s">
        <v>205</v>
      </c>
      <c r="C406" s="56" t="s">
        <v>45</v>
      </c>
      <c r="D406" s="56" t="s">
        <v>166</v>
      </c>
      <c r="E406" s="56" t="s">
        <v>160</v>
      </c>
      <c r="F406" s="56"/>
      <c r="G406" s="57"/>
    </row>
    <row r="407" spans="1:13" ht="31.5" hidden="1" x14ac:dyDescent="0.2">
      <c r="A407" s="55" t="s">
        <v>161</v>
      </c>
      <c r="B407" s="56" t="s">
        <v>205</v>
      </c>
      <c r="C407" s="56" t="s">
        <v>45</v>
      </c>
      <c r="D407" s="56" t="s">
        <v>166</v>
      </c>
      <c r="E407" s="56" t="s">
        <v>162</v>
      </c>
      <c r="F407" s="56"/>
      <c r="G407" s="57"/>
    </row>
    <row r="408" spans="1:13" ht="47.25" hidden="1" x14ac:dyDescent="0.25">
      <c r="A408" s="63" t="s">
        <v>35</v>
      </c>
      <c r="B408" s="56" t="s">
        <v>205</v>
      </c>
      <c r="C408" s="56" t="s">
        <v>45</v>
      </c>
      <c r="D408" s="56" t="s">
        <v>166</v>
      </c>
      <c r="E408" s="56" t="s">
        <v>162</v>
      </c>
      <c r="F408" s="56" t="s">
        <v>36</v>
      </c>
      <c r="G408" s="57"/>
    </row>
    <row r="409" spans="1:13" ht="15.75" x14ac:dyDescent="0.2">
      <c r="A409" s="59" t="s">
        <v>236</v>
      </c>
      <c r="B409" s="56" t="s">
        <v>205</v>
      </c>
      <c r="C409" s="56" t="s">
        <v>45</v>
      </c>
      <c r="D409" s="56" t="s">
        <v>166</v>
      </c>
      <c r="E409" s="56" t="s">
        <v>304</v>
      </c>
      <c r="F409" s="56"/>
      <c r="G409" s="57">
        <f>G410+G412</f>
        <v>6</v>
      </c>
    </row>
    <row r="410" spans="1:13" ht="132.75" customHeight="1" x14ac:dyDescent="0.2">
      <c r="A410" s="59" t="s">
        <v>369</v>
      </c>
      <c r="B410" s="56" t="s">
        <v>205</v>
      </c>
      <c r="C410" s="56" t="s">
        <v>45</v>
      </c>
      <c r="D410" s="56" t="s">
        <v>166</v>
      </c>
      <c r="E410" s="56" t="s">
        <v>364</v>
      </c>
      <c r="F410" s="56"/>
      <c r="G410" s="57">
        <v>5</v>
      </c>
    </row>
    <row r="411" spans="1:13" ht="47.25" x14ac:dyDescent="0.25">
      <c r="A411" s="63" t="s">
        <v>35</v>
      </c>
      <c r="B411" s="56" t="s">
        <v>205</v>
      </c>
      <c r="C411" s="56" t="s">
        <v>45</v>
      </c>
      <c r="D411" s="56" t="s">
        <v>166</v>
      </c>
      <c r="E411" s="56" t="s">
        <v>364</v>
      </c>
      <c r="F411" s="56" t="s">
        <v>36</v>
      </c>
      <c r="G411" s="57">
        <v>5</v>
      </c>
    </row>
    <row r="412" spans="1:13" ht="87" customHeight="1" x14ac:dyDescent="0.2">
      <c r="A412" s="59" t="s">
        <v>310</v>
      </c>
      <c r="B412" s="56" t="s">
        <v>205</v>
      </c>
      <c r="C412" s="56" t="s">
        <v>45</v>
      </c>
      <c r="D412" s="56" t="s">
        <v>166</v>
      </c>
      <c r="E412" s="56" t="s">
        <v>330</v>
      </c>
      <c r="F412" s="56"/>
      <c r="G412" s="57">
        <v>1</v>
      </c>
    </row>
    <row r="413" spans="1:13" ht="47.25" x14ac:dyDescent="0.25">
      <c r="A413" s="63" t="s">
        <v>35</v>
      </c>
      <c r="B413" s="56" t="s">
        <v>205</v>
      </c>
      <c r="C413" s="56" t="s">
        <v>45</v>
      </c>
      <c r="D413" s="56" t="s">
        <v>166</v>
      </c>
      <c r="E413" s="56" t="s">
        <v>330</v>
      </c>
      <c r="F413" s="56" t="s">
        <v>36</v>
      </c>
      <c r="G413" s="57">
        <v>1</v>
      </c>
    </row>
    <row r="414" spans="1:13" ht="31.5" x14ac:dyDescent="0.2">
      <c r="A414" s="59" t="s">
        <v>129</v>
      </c>
      <c r="B414" s="56" t="s">
        <v>205</v>
      </c>
      <c r="C414" s="56" t="s">
        <v>45</v>
      </c>
      <c r="D414" s="56" t="s">
        <v>166</v>
      </c>
      <c r="E414" s="56" t="s">
        <v>130</v>
      </c>
      <c r="F414" s="56"/>
      <c r="G414" s="57">
        <f>G415+G419</f>
        <v>5694.8</v>
      </c>
    </row>
    <row r="415" spans="1:13" ht="31.5" x14ac:dyDescent="0.2">
      <c r="A415" s="59" t="s">
        <v>131</v>
      </c>
      <c r="B415" s="56" t="s">
        <v>205</v>
      </c>
      <c r="C415" s="56" t="s">
        <v>45</v>
      </c>
      <c r="D415" s="56" t="s">
        <v>166</v>
      </c>
      <c r="E415" s="56" t="s">
        <v>132</v>
      </c>
      <c r="F415" s="56"/>
      <c r="G415" s="57">
        <f>SUM(G416:G418)</f>
        <v>4690.8</v>
      </c>
    </row>
    <row r="416" spans="1:13" ht="99" customHeight="1" x14ac:dyDescent="0.2">
      <c r="A416" s="55" t="s">
        <v>64</v>
      </c>
      <c r="B416" s="56" t="s">
        <v>205</v>
      </c>
      <c r="C416" s="56" t="s">
        <v>45</v>
      </c>
      <c r="D416" s="56" t="s">
        <v>166</v>
      </c>
      <c r="E416" s="56" t="s">
        <v>132</v>
      </c>
      <c r="F416" s="56" t="s">
        <v>65</v>
      </c>
      <c r="G416" s="57">
        <v>1933.4</v>
      </c>
      <c r="I416" s="28"/>
      <c r="J416" s="27"/>
      <c r="K416" s="26"/>
      <c r="L416" s="25"/>
      <c r="M416" s="26"/>
    </row>
    <row r="417" spans="1:16" ht="47.25" x14ac:dyDescent="0.25">
      <c r="A417" s="63" t="s">
        <v>35</v>
      </c>
      <c r="B417" s="56" t="s">
        <v>205</v>
      </c>
      <c r="C417" s="56" t="s">
        <v>45</v>
      </c>
      <c r="D417" s="56" t="s">
        <v>166</v>
      </c>
      <c r="E417" s="56" t="s">
        <v>132</v>
      </c>
      <c r="F417" s="56" t="s">
        <v>36</v>
      </c>
      <c r="G417" s="57">
        <v>2717.4</v>
      </c>
      <c r="J417" s="42"/>
      <c r="K417" s="19"/>
      <c r="L417" s="15"/>
      <c r="M417" s="15"/>
      <c r="N417" s="15"/>
      <c r="P417" s="15">
        <v>300</v>
      </c>
    </row>
    <row r="418" spans="1:16" ht="21" customHeight="1" x14ac:dyDescent="0.2">
      <c r="A418" s="59" t="s">
        <v>66</v>
      </c>
      <c r="B418" s="56" t="s">
        <v>205</v>
      </c>
      <c r="C418" s="56" t="s">
        <v>45</v>
      </c>
      <c r="D418" s="56" t="s">
        <v>166</v>
      </c>
      <c r="E418" s="56" t="s">
        <v>132</v>
      </c>
      <c r="F418" s="56" t="s">
        <v>67</v>
      </c>
      <c r="G418" s="57">
        <v>40</v>
      </c>
    </row>
    <row r="419" spans="1:16" ht="57" customHeight="1" x14ac:dyDescent="0.2">
      <c r="A419" s="59" t="s">
        <v>86</v>
      </c>
      <c r="B419" s="56" t="s">
        <v>205</v>
      </c>
      <c r="C419" s="56" t="s">
        <v>45</v>
      </c>
      <c r="D419" s="56" t="s">
        <v>166</v>
      </c>
      <c r="E419" s="56" t="s">
        <v>286</v>
      </c>
      <c r="F419" s="56"/>
      <c r="G419" s="57">
        <v>1004</v>
      </c>
    </row>
    <row r="420" spans="1:16" ht="99.75" customHeight="1" x14ac:dyDescent="0.2">
      <c r="A420" s="55" t="s">
        <v>64</v>
      </c>
      <c r="B420" s="56" t="s">
        <v>205</v>
      </c>
      <c r="C420" s="56" t="s">
        <v>45</v>
      </c>
      <c r="D420" s="56" t="s">
        <v>166</v>
      </c>
      <c r="E420" s="56" t="s">
        <v>286</v>
      </c>
      <c r="F420" s="56" t="s">
        <v>65</v>
      </c>
      <c r="G420" s="57">
        <v>1004</v>
      </c>
    </row>
    <row r="421" spans="1:16" ht="31.5" x14ac:dyDescent="0.2">
      <c r="A421" s="55" t="s">
        <v>13</v>
      </c>
      <c r="B421" s="56" t="s">
        <v>205</v>
      </c>
      <c r="C421" s="56" t="s">
        <v>14</v>
      </c>
      <c r="D421" s="56"/>
      <c r="E421" s="56"/>
      <c r="F421" s="56"/>
      <c r="G421" s="57">
        <f>G422+G440</f>
        <v>2991.1</v>
      </c>
    </row>
    <row r="422" spans="1:16" ht="63" x14ac:dyDescent="0.2">
      <c r="A422" s="55" t="s">
        <v>175</v>
      </c>
      <c r="B422" s="56" t="s">
        <v>205</v>
      </c>
      <c r="C422" s="56" t="s">
        <v>14</v>
      </c>
      <c r="D422" s="56" t="s">
        <v>134</v>
      </c>
      <c r="E422" s="56"/>
      <c r="F422" s="56"/>
      <c r="G422" s="57">
        <f>G423+G430+G433</f>
        <v>2852.1</v>
      </c>
    </row>
    <row r="423" spans="1:16" ht="47.25" x14ac:dyDescent="0.25">
      <c r="A423" s="58" t="s">
        <v>25</v>
      </c>
      <c r="B423" s="56" t="s">
        <v>205</v>
      </c>
      <c r="C423" s="56" t="s">
        <v>14</v>
      </c>
      <c r="D423" s="56" t="s">
        <v>134</v>
      </c>
      <c r="E423" s="56" t="s">
        <v>26</v>
      </c>
      <c r="F423" s="56"/>
      <c r="G423" s="57">
        <f>G424</f>
        <v>2586.5</v>
      </c>
    </row>
    <row r="424" spans="1:16" ht="47.25" x14ac:dyDescent="0.25">
      <c r="A424" s="58" t="s">
        <v>68</v>
      </c>
      <c r="B424" s="56" t="s">
        <v>205</v>
      </c>
      <c r="C424" s="56" t="s">
        <v>14</v>
      </c>
      <c r="D424" s="56" t="s">
        <v>134</v>
      </c>
      <c r="E424" s="56" t="s">
        <v>69</v>
      </c>
      <c r="F424" s="56"/>
      <c r="G424" s="57">
        <f>G425+G428</f>
        <v>2586.5</v>
      </c>
    </row>
    <row r="425" spans="1:16" ht="47.25" x14ac:dyDescent="0.25">
      <c r="A425" s="58" t="s">
        <v>229</v>
      </c>
      <c r="B425" s="56" t="s">
        <v>205</v>
      </c>
      <c r="C425" s="56" t="s">
        <v>14</v>
      </c>
      <c r="D425" s="56" t="s">
        <v>134</v>
      </c>
      <c r="E425" s="56" t="s">
        <v>230</v>
      </c>
      <c r="F425" s="56"/>
      <c r="G425" s="57">
        <f>SUM(G426:G427)</f>
        <v>1737.5</v>
      </c>
    </row>
    <row r="426" spans="1:16" ht="101.25" customHeight="1" x14ac:dyDescent="0.2">
      <c r="A426" s="55" t="s">
        <v>64</v>
      </c>
      <c r="B426" s="56" t="s">
        <v>205</v>
      </c>
      <c r="C426" s="56" t="s">
        <v>14</v>
      </c>
      <c r="D426" s="56" t="s">
        <v>134</v>
      </c>
      <c r="E426" s="56" t="s">
        <v>230</v>
      </c>
      <c r="F426" s="56" t="s">
        <v>65</v>
      </c>
      <c r="G426" s="57">
        <v>1705.9</v>
      </c>
    </row>
    <row r="427" spans="1:16" ht="47.25" x14ac:dyDescent="0.25">
      <c r="A427" s="63" t="s">
        <v>35</v>
      </c>
      <c r="B427" s="56" t="s">
        <v>205</v>
      </c>
      <c r="C427" s="56" t="s">
        <v>14</v>
      </c>
      <c r="D427" s="56" t="s">
        <v>134</v>
      </c>
      <c r="E427" s="56" t="s">
        <v>230</v>
      </c>
      <c r="F427" s="56" t="s">
        <v>36</v>
      </c>
      <c r="G427" s="57">
        <v>31.6</v>
      </c>
    </row>
    <row r="428" spans="1:16" ht="57.75" customHeight="1" x14ac:dyDescent="0.2">
      <c r="A428" s="59" t="s">
        <v>86</v>
      </c>
      <c r="B428" s="56" t="s">
        <v>205</v>
      </c>
      <c r="C428" s="56" t="s">
        <v>14</v>
      </c>
      <c r="D428" s="56" t="s">
        <v>134</v>
      </c>
      <c r="E428" s="56" t="s">
        <v>285</v>
      </c>
      <c r="F428" s="56"/>
      <c r="G428" s="57">
        <v>849</v>
      </c>
    </row>
    <row r="429" spans="1:16" ht="101.25" customHeight="1" x14ac:dyDescent="0.2">
      <c r="A429" s="55" t="s">
        <v>64</v>
      </c>
      <c r="B429" s="56" t="s">
        <v>205</v>
      </c>
      <c r="C429" s="56" t="s">
        <v>14</v>
      </c>
      <c r="D429" s="56" t="s">
        <v>134</v>
      </c>
      <c r="E429" s="56" t="s">
        <v>285</v>
      </c>
      <c r="F429" s="56" t="s">
        <v>65</v>
      </c>
      <c r="G429" s="57">
        <v>849</v>
      </c>
    </row>
    <row r="430" spans="1:16" ht="134.25" customHeight="1" x14ac:dyDescent="0.2">
      <c r="A430" s="55" t="s">
        <v>296</v>
      </c>
      <c r="B430" s="56" t="s">
        <v>205</v>
      </c>
      <c r="C430" s="56" t="s">
        <v>14</v>
      </c>
      <c r="D430" s="56" t="s">
        <v>134</v>
      </c>
      <c r="E430" s="56" t="s">
        <v>294</v>
      </c>
      <c r="F430" s="56"/>
      <c r="G430" s="57">
        <v>100</v>
      </c>
    </row>
    <row r="431" spans="1:16" ht="31.5" x14ac:dyDescent="0.25">
      <c r="A431" s="58" t="s">
        <v>18</v>
      </c>
      <c r="B431" s="56" t="s">
        <v>205</v>
      </c>
      <c r="C431" s="56" t="s">
        <v>14</v>
      </c>
      <c r="D431" s="56" t="s">
        <v>134</v>
      </c>
      <c r="E431" s="56" t="s">
        <v>295</v>
      </c>
      <c r="F431" s="56"/>
      <c r="G431" s="57">
        <v>100</v>
      </c>
    </row>
    <row r="432" spans="1:16" ht="47.25" x14ac:dyDescent="0.25">
      <c r="A432" s="63" t="s">
        <v>35</v>
      </c>
      <c r="B432" s="56" t="s">
        <v>205</v>
      </c>
      <c r="C432" s="56" t="s">
        <v>14</v>
      </c>
      <c r="D432" s="56" t="s">
        <v>134</v>
      </c>
      <c r="E432" s="56" t="s">
        <v>295</v>
      </c>
      <c r="F432" s="56" t="s">
        <v>36</v>
      </c>
      <c r="G432" s="57">
        <v>100</v>
      </c>
    </row>
    <row r="433" spans="1:7" ht="52.5" customHeight="1" x14ac:dyDescent="0.2">
      <c r="A433" s="55" t="s">
        <v>127</v>
      </c>
      <c r="B433" s="56" t="s">
        <v>205</v>
      </c>
      <c r="C433" s="56" t="s">
        <v>14</v>
      </c>
      <c r="D433" s="56" t="s">
        <v>134</v>
      </c>
      <c r="E433" s="56" t="s">
        <v>128</v>
      </c>
      <c r="F433" s="56"/>
      <c r="G433" s="57">
        <v>165.6</v>
      </c>
    </row>
    <row r="434" spans="1:7" ht="15.75" x14ac:dyDescent="0.2">
      <c r="A434" s="55" t="s">
        <v>159</v>
      </c>
      <c r="B434" s="56" t="s">
        <v>205</v>
      </c>
      <c r="C434" s="56" t="s">
        <v>14</v>
      </c>
      <c r="D434" s="56" t="s">
        <v>134</v>
      </c>
      <c r="E434" s="56" t="s">
        <v>160</v>
      </c>
      <c r="F434" s="56"/>
      <c r="G434" s="57"/>
    </row>
    <row r="435" spans="1:7" ht="31.5" x14ac:dyDescent="0.2">
      <c r="A435" s="55" t="s">
        <v>161</v>
      </c>
      <c r="B435" s="56" t="s">
        <v>205</v>
      </c>
      <c r="C435" s="56" t="s">
        <v>14</v>
      </c>
      <c r="D435" s="56" t="s">
        <v>134</v>
      </c>
      <c r="E435" s="56" t="s">
        <v>162</v>
      </c>
      <c r="F435" s="56"/>
      <c r="G435" s="57"/>
    </row>
    <row r="436" spans="1:7" ht="47.25" x14ac:dyDescent="0.25">
      <c r="A436" s="63" t="s">
        <v>35</v>
      </c>
      <c r="B436" s="56" t="s">
        <v>205</v>
      </c>
      <c r="C436" s="56" t="s">
        <v>14</v>
      </c>
      <c r="D436" s="56" t="s">
        <v>134</v>
      </c>
      <c r="E436" s="56" t="s">
        <v>162</v>
      </c>
      <c r="F436" s="56" t="s">
        <v>36</v>
      </c>
      <c r="G436" s="57"/>
    </row>
    <row r="437" spans="1:7" ht="15.75" x14ac:dyDescent="0.2">
      <c r="A437" s="59" t="s">
        <v>236</v>
      </c>
      <c r="B437" s="56" t="s">
        <v>205</v>
      </c>
      <c r="C437" s="56" t="s">
        <v>14</v>
      </c>
      <c r="D437" s="56" t="s">
        <v>134</v>
      </c>
      <c r="E437" s="56" t="s">
        <v>304</v>
      </c>
      <c r="F437" s="56"/>
      <c r="G437" s="57">
        <v>165.6</v>
      </c>
    </row>
    <row r="438" spans="1:7" ht="53.25" customHeight="1" x14ac:dyDescent="0.2">
      <c r="A438" s="59" t="s">
        <v>311</v>
      </c>
      <c r="B438" s="56" t="s">
        <v>205</v>
      </c>
      <c r="C438" s="56" t="s">
        <v>14</v>
      </c>
      <c r="D438" s="56" t="s">
        <v>134</v>
      </c>
      <c r="E438" s="56" t="s">
        <v>331</v>
      </c>
      <c r="F438" s="56"/>
      <c r="G438" s="57">
        <v>165.6</v>
      </c>
    </row>
    <row r="439" spans="1:7" ht="47.25" x14ac:dyDescent="0.25">
      <c r="A439" s="63" t="s">
        <v>35</v>
      </c>
      <c r="B439" s="56" t="s">
        <v>205</v>
      </c>
      <c r="C439" s="56" t="s">
        <v>14</v>
      </c>
      <c r="D439" s="56" t="s">
        <v>134</v>
      </c>
      <c r="E439" s="56" t="s">
        <v>331</v>
      </c>
      <c r="F439" s="56" t="s">
        <v>36</v>
      </c>
      <c r="G439" s="57">
        <v>165.6</v>
      </c>
    </row>
    <row r="440" spans="1:7" ht="47.25" x14ac:dyDescent="0.2">
      <c r="A440" s="55" t="s">
        <v>15</v>
      </c>
      <c r="B440" s="56" t="s">
        <v>205</v>
      </c>
      <c r="C440" s="56" t="s">
        <v>14</v>
      </c>
      <c r="D440" s="56" t="s">
        <v>16</v>
      </c>
      <c r="E440" s="56"/>
      <c r="F440" s="56"/>
      <c r="G440" s="57">
        <f>G442+G444+G448+G451</f>
        <v>139</v>
      </c>
    </row>
    <row r="441" spans="1:7" ht="63" x14ac:dyDescent="0.2">
      <c r="A441" s="55" t="s">
        <v>231</v>
      </c>
      <c r="B441" s="56" t="s">
        <v>205</v>
      </c>
      <c r="C441" s="56" t="s">
        <v>14</v>
      </c>
      <c r="D441" s="56" t="s">
        <v>16</v>
      </c>
      <c r="E441" s="56" t="s">
        <v>232</v>
      </c>
      <c r="F441" s="56"/>
      <c r="G441" s="57">
        <v>15</v>
      </c>
    </row>
    <row r="442" spans="1:7" ht="31.5" x14ac:dyDescent="0.2">
      <c r="A442" s="55" t="s">
        <v>18</v>
      </c>
      <c r="B442" s="56" t="s">
        <v>205</v>
      </c>
      <c r="C442" s="56" t="s">
        <v>14</v>
      </c>
      <c r="D442" s="56" t="s">
        <v>16</v>
      </c>
      <c r="E442" s="56" t="s">
        <v>233</v>
      </c>
      <c r="F442" s="56"/>
      <c r="G442" s="57">
        <v>15</v>
      </c>
    </row>
    <row r="443" spans="1:7" ht="47.25" x14ac:dyDescent="0.25">
      <c r="A443" s="63" t="s">
        <v>35</v>
      </c>
      <c r="B443" s="56" t="s">
        <v>205</v>
      </c>
      <c r="C443" s="56" t="s">
        <v>14</v>
      </c>
      <c r="D443" s="56" t="s">
        <v>16</v>
      </c>
      <c r="E443" s="56" t="s">
        <v>233</v>
      </c>
      <c r="F443" s="56" t="s">
        <v>36</v>
      </c>
      <c r="G443" s="57">
        <v>15</v>
      </c>
    </row>
    <row r="444" spans="1:7" ht="63" x14ac:dyDescent="0.25">
      <c r="A444" s="63" t="s">
        <v>405</v>
      </c>
      <c r="B444" s="56" t="s">
        <v>205</v>
      </c>
      <c r="C444" s="56" t="s">
        <v>14</v>
      </c>
      <c r="D444" s="56" t="s">
        <v>16</v>
      </c>
      <c r="E444" s="56" t="s">
        <v>17</v>
      </c>
      <c r="F444" s="56"/>
      <c r="G444" s="57">
        <f>G445</f>
        <v>61</v>
      </c>
    </row>
    <row r="445" spans="1:7" ht="31.5" x14ac:dyDescent="0.2">
      <c r="A445" s="55" t="s">
        <v>18</v>
      </c>
      <c r="B445" s="56" t="s">
        <v>205</v>
      </c>
      <c r="C445" s="56" t="s">
        <v>14</v>
      </c>
      <c r="D445" s="56" t="s">
        <v>16</v>
      </c>
      <c r="E445" s="56" t="s">
        <v>19</v>
      </c>
      <c r="F445" s="56"/>
      <c r="G445" s="57">
        <f>SUM(G446:G447)</f>
        <v>61</v>
      </c>
    </row>
    <row r="446" spans="1:7" ht="116.25" customHeight="1" x14ac:dyDescent="0.2">
      <c r="A446" s="55" t="s">
        <v>64</v>
      </c>
      <c r="B446" s="56" t="s">
        <v>205</v>
      </c>
      <c r="C446" s="56" t="s">
        <v>14</v>
      </c>
      <c r="D446" s="56" t="s">
        <v>16</v>
      </c>
      <c r="E446" s="56" t="s">
        <v>19</v>
      </c>
      <c r="F446" s="56" t="s">
        <v>65</v>
      </c>
      <c r="G446" s="57">
        <v>9</v>
      </c>
    </row>
    <row r="447" spans="1:7" ht="47.25" x14ac:dyDescent="0.25">
      <c r="A447" s="63" t="s">
        <v>35</v>
      </c>
      <c r="B447" s="56" t="s">
        <v>205</v>
      </c>
      <c r="C447" s="56" t="s">
        <v>14</v>
      </c>
      <c r="D447" s="56" t="s">
        <v>16</v>
      </c>
      <c r="E447" s="56" t="s">
        <v>19</v>
      </c>
      <c r="F447" s="56" t="s">
        <v>36</v>
      </c>
      <c r="G447" s="57">
        <v>52</v>
      </c>
    </row>
    <row r="448" spans="1:7" ht="63" x14ac:dyDescent="0.25">
      <c r="A448" s="63" t="s">
        <v>361</v>
      </c>
      <c r="B448" s="56" t="s">
        <v>205</v>
      </c>
      <c r="C448" s="56" t="s">
        <v>14</v>
      </c>
      <c r="D448" s="56" t="s">
        <v>16</v>
      </c>
      <c r="E448" s="56" t="s">
        <v>234</v>
      </c>
      <c r="F448" s="56"/>
      <c r="G448" s="57">
        <v>13</v>
      </c>
    </row>
    <row r="449" spans="1:7" ht="31.5" x14ac:dyDescent="0.2">
      <c r="A449" s="55" t="s">
        <v>18</v>
      </c>
      <c r="B449" s="56" t="s">
        <v>205</v>
      </c>
      <c r="C449" s="56" t="s">
        <v>14</v>
      </c>
      <c r="D449" s="56" t="s">
        <v>16</v>
      </c>
      <c r="E449" s="56" t="s">
        <v>235</v>
      </c>
      <c r="F449" s="56"/>
      <c r="G449" s="57">
        <v>13</v>
      </c>
    </row>
    <row r="450" spans="1:7" ht="47.25" x14ac:dyDescent="0.25">
      <c r="A450" s="63" t="s">
        <v>35</v>
      </c>
      <c r="B450" s="56" t="s">
        <v>205</v>
      </c>
      <c r="C450" s="56" t="s">
        <v>14</v>
      </c>
      <c r="D450" s="56" t="s">
        <v>16</v>
      </c>
      <c r="E450" s="56" t="s">
        <v>235</v>
      </c>
      <c r="F450" s="56" t="s">
        <v>36</v>
      </c>
      <c r="G450" s="57">
        <v>13</v>
      </c>
    </row>
    <row r="451" spans="1:7" ht="54.75" customHeight="1" x14ac:dyDescent="0.2">
      <c r="A451" s="55" t="s">
        <v>127</v>
      </c>
      <c r="B451" s="56" t="s">
        <v>205</v>
      </c>
      <c r="C451" s="56" t="s">
        <v>14</v>
      </c>
      <c r="D451" s="56" t="s">
        <v>16</v>
      </c>
      <c r="E451" s="56" t="s">
        <v>128</v>
      </c>
      <c r="F451" s="56"/>
      <c r="G451" s="57">
        <v>50</v>
      </c>
    </row>
    <row r="452" spans="1:7" ht="15.75" x14ac:dyDescent="0.25">
      <c r="A452" s="63" t="s">
        <v>236</v>
      </c>
      <c r="B452" s="56" t="s">
        <v>205</v>
      </c>
      <c r="C452" s="56" t="s">
        <v>14</v>
      </c>
      <c r="D452" s="56" t="s">
        <v>16</v>
      </c>
      <c r="E452" s="56" t="s">
        <v>304</v>
      </c>
      <c r="F452" s="56"/>
      <c r="G452" s="57">
        <v>50</v>
      </c>
    </row>
    <row r="453" spans="1:7" ht="73.5" customHeight="1" x14ac:dyDescent="0.25">
      <c r="A453" s="63" t="s">
        <v>237</v>
      </c>
      <c r="B453" s="56" t="s">
        <v>205</v>
      </c>
      <c r="C453" s="56" t="s">
        <v>14</v>
      </c>
      <c r="D453" s="56" t="s">
        <v>16</v>
      </c>
      <c r="E453" s="56" t="s">
        <v>306</v>
      </c>
      <c r="F453" s="56"/>
      <c r="G453" s="57">
        <v>50</v>
      </c>
    </row>
    <row r="454" spans="1:7" ht="47.25" x14ac:dyDescent="0.25">
      <c r="A454" s="63" t="s">
        <v>35</v>
      </c>
      <c r="B454" s="56" t="s">
        <v>205</v>
      </c>
      <c r="C454" s="56" t="s">
        <v>14</v>
      </c>
      <c r="D454" s="56" t="s">
        <v>16</v>
      </c>
      <c r="E454" s="56" t="s">
        <v>306</v>
      </c>
      <c r="F454" s="56" t="s">
        <v>36</v>
      </c>
      <c r="G454" s="57">
        <v>50</v>
      </c>
    </row>
    <row r="455" spans="1:7" ht="15.75" x14ac:dyDescent="0.2">
      <c r="A455" s="59" t="s">
        <v>177</v>
      </c>
      <c r="B455" s="56" t="s">
        <v>205</v>
      </c>
      <c r="C455" s="56" t="s">
        <v>57</v>
      </c>
      <c r="D455" s="56"/>
      <c r="E455" s="56"/>
      <c r="F455" s="56"/>
      <c r="G455" s="57">
        <f>G456+G465+G479+G474</f>
        <v>1276.0999999999999</v>
      </c>
    </row>
    <row r="456" spans="1:7" ht="15.75" x14ac:dyDescent="0.2">
      <c r="A456" s="55" t="s">
        <v>238</v>
      </c>
      <c r="B456" s="56" t="s">
        <v>205</v>
      </c>
      <c r="C456" s="56" t="s">
        <v>57</v>
      </c>
      <c r="D456" s="56" t="s">
        <v>183</v>
      </c>
      <c r="E456" s="64"/>
      <c r="F456" s="56"/>
      <c r="G456" s="57">
        <f>G458+G463</f>
        <v>405</v>
      </c>
    </row>
    <row r="457" spans="1:7" ht="51.75" customHeight="1" x14ac:dyDescent="0.25">
      <c r="A457" s="58" t="s">
        <v>408</v>
      </c>
      <c r="B457" s="56" t="s">
        <v>205</v>
      </c>
      <c r="C457" s="56" t="s">
        <v>57</v>
      </c>
      <c r="D457" s="56" t="s">
        <v>183</v>
      </c>
      <c r="E457" s="64" t="s">
        <v>239</v>
      </c>
      <c r="F457" s="56"/>
      <c r="G457" s="57">
        <f>G458</f>
        <v>250</v>
      </c>
    </row>
    <row r="458" spans="1:7" ht="31.5" x14ac:dyDescent="0.25">
      <c r="A458" s="58" t="s">
        <v>18</v>
      </c>
      <c r="B458" s="56" t="s">
        <v>205</v>
      </c>
      <c r="C458" s="56" t="s">
        <v>57</v>
      </c>
      <c r="D458" s="56" t="s">
        <v>183</v>
      </c>
      <c r="E458" s="64" t="s">
        <v>240</v>
      </c>
      <c r="F458" s="56"/>
      <c r="G458" s="57">
        <f>SUM(G459:G460)</f>
        <v>250</v>
      </c>
    </row>
    <row r="459" spans="1:7" ht="47.25" x14ac:dyDescent="0.25">
      <c r="A459" s="63" t="s">
        <v>35</v>
      </c>
      <c r="B459" s="56" t="s">
        <v>205</v>
      </c>
      <c r="C459" s="56" t="s">
        <v>57</v>
      </c>
      <c r="D459" s="56" t="s">
        <v>183</v>
      </c>
      <c r="E459" s="64" t="s">
        <v>240</v>
      </c>
      <c r="F459" s="56" t="s">
        <v>36</v>
      </c>
      <c r="G459" s="57">
        <v>20</v>
      </c>
    </row>
    <row r="460" spans="1:7" ht="15.75" x14ac:dyDescent="0.2">
      <c r="A460" s="59" t="s">
        <v>241</v>
      </c>
      <c r="B460" s="56" t="s">
        <v>205</v>
      </c>
      <c r="C460" s="56" t="s">
        <v>57</v>
      </c>
      <c r="D460" s="56" t="s">
        <v>183</v>
      </c>
      <c r="E460" s="64" t="s">
        <v>240</v>
      </c>
      <c r="F460" s="56" t="s">
        <v>242</v>
      </c>
      <c r="G460" s="76">
        <v>230</v>
      </c>
    </row>
    <row r="461" spans="1:7" ht="31.5" x14ac:dyDescent="0.25">
      <c r="A461" s="63" t="s">
        <v>179</v>
      </c>
      <c r="B461" s="56" t="s">
        <v>205</v>
      </c>
      <c r="C461" s="56" t="s">
        <v>57</v>
      </c>
      <c r="D461" s="56" t="s">
        <v>183</v>
      </c>
      <c r="E461" s="64" t="s">
        <v>180</v>
      </c>
      <c r="F461" s="56"/>
      <c r="G461" s="57">
        <v>155</v>
      </c>
    </row>
    <row r="462" spans="1:7" ht="31.5" x14ac:dyDescent="0.25">
      <c r="A462" s="63" t="s">
        <v>243</v>
      </c>
      <c r="B462" s="56" t="s">
        <v>205</v>
      </c>
      <c r="C462" s="56" t="s">
        <v>57</v>
      </c>
      <c r="D462" s="56" t="s">
        <v>183</v>
      </c>
      <c r="E462" s="64" t="s">
        <v>244</v>
      </c>
      <c r="F462" s="56"/>
      <c r="G462" s="57">
        <v>155</v>
      </c>
    </row>
    <row r="463" spans="1:7" ht="31.5" x14ac:dyDescent="0.25">
      <c r="A463" s="63" t="s">
        <v>245</v>
      </c>
      <c r="B463" s="56" t="s">
        <v>205</v>
      </c>
      <c r="C463" s="56" t="s">
        <v>57</v>
      </c>
      <c r="D463" s="56" t="s">
        <v>183</v>
      </c>
      <c r="E463" s="64" t="s">
        <v>246</v>
      </c>
      <c r="F463" s="56"/>
      <c r="G463" s="57">
        <v>155</v>
      </c>
    </row>
    <row r="464" spans="1:7" ht="47.25" x14ac:dyDescent="0.25">
      <c r="A464" s="63" t="s">
        <v>35</v>
      </c>
      <c r="B464" s="56" t="s">
        <v>205</v>
      </c>
      <c r="C464" s="56" t="s">
        <v>57</v>
      </c>
      <c r="D464" s="56" t="s">
        <v>183</v>
      </c>
      <c r="E464" s="64" t="s">
        <v>246</v>
      </c>
      <c r="F464" s="56" t="s">
        <v>36</v>
      </c>
      <c r="G464" s="57">
        <v>155</v>
      </c>
    </row>
    <row r="465" spans="1:7" ht="15.75" x14ac:dyDescent="0.2">
      <c r="A465" s="59" t="s">
        <v>247</v>
      </c>
      <c r="B465" s="56" t="s">
        <v>205</v>
      </c>
      <c r="C465" s="56" t="s">
        <v>57</v>
      </c>
      <c r="D465" s="56" t="s">
        <v>43</v>
      </c>
      <c r="E465" s="56"/>
      <c r="F465" s="56"/>
      <c r="G465" s="57">
        <f>G470+G466</f>
        <v>350</v>
      </c>
    </row>
    <row r="466" spans="1:7" ht="31.5" x14ac:dyDescent="0.2">
      <c r="A466" s="59" t="s">
        <v>179</v>
      </c>
      <c r="B466" s="56" t="s">
        <v>205</v>
      </c>
      <c r="C466" s="56" t="s">
        <v>57</v>
      </c>
      <c r="D466" s="56" t="s">
        <v>43</v>
      </c>
      <c r="E466" s="56" t="s">
        <v>180</v>
      </c>
      <c r="F466" s="56"/>
      <c r="G466" s="57">
        <v>340</v>
      </c>
    </row>
    <row r="467" spans="1:7" ht="31.5" x14ac:dyDescent="0.2">
      <c r="A467" s="59" t="s">
        <v>422</v>
      </c>
      <c r="B467" s="56" t="s">
        <v>205</v>
      </c>
      <c r="C467" s="56" t="s">
        <v>57</v>
      </c>
      <c r="D467" s="56" t="s">
        <v>43</v>
      </c>
      <c r="E467" s="56" t="s">
        <v>423</v>
      </c>
      <c r="F467" s="56"/>
      <c r="G467" s="57">
        <v>340</v>
      </c>
    </row>
    <row r="468" spans="1:7" ht="31.5" x14ac:dyDescent="0.2">
      <c r="A468" s="59" t="s">
        <v>426</v>
      </c>
      <c r="B468" s="56" t="s">
        <v>205</v>
      </c>
      <c r="C468" s="56" t="s">
        <v>57</v>
      </c>
      <c r="D468" s="56" t="s">
        <v>43</v>
      </c>
      <c r="E468" s="56" t="s">
        <v>424</v>
      </c>
      <c r="F468" s="56"/>
      <c r="G468" s="57">
        <v>340</v>
      </c>
    </row>
    <row r="469" spans="1:7" ht="15.75" x14ac:dyDescent="0.2">
      <c r="A469" s="59" t="s">
        <v>427</v>
      </c>
      <c r="B469" s="56" t="s">
        <v>205</v>
      </c>
      <c r="C469" s="56" t="s">
        <v>57</v>
      </c>
      <c r="D469" s="56" t="s">
        <v>43</v>
      </c>
      <c r="E469" s="56" t="s">
        <v>424</v>
      </c>
      <c r="F469" s="56" t="s">
        <v>425</v>
      </c>
      <c r="G469" s="57">
        <v>340</v>
      </c>
    </row>
    <row r="470" spans="1:7" ht="59.25" customHeight="1" x14ac:dyDescent="0.2">
      <c r="A470" s="55" t="s">
        <v>127</v>
      </c>
      <c r="B470" s="56" t="s">
        <v>205</v>
      </c>
      <c r="C470" s="56" t="s">
        <v>57</v>
      </c>
      <c r="D470" s="56" t="s">
        <v>43</v>
      </c>
      <c r="E470" s="56" t="s">
        <v>128</v>
      </c>
      <c r="F470" s="56"/>
      <c r="G470" s="57">
        <v>10</v>
      </c>
    </row>
    <row r="471" spans="1:7" ht="15.75" x14ac:dyDescent="0.25">
      <c r="A471" s="63" t="s">
        <v>236</v>
      </c>
      <c r="B471" s="56" t="s">
        <v>205</v>
      </c>
      <c r="C471" s="56" t="s">
        <v>57</v>
      </c>
      <c r="D471" s="56" t="s">
        <v>43</v>
      </c>
      <c r="E471" s="56" t="s">
        <v>304</v>
      </c>
      <c r="F471" s="56"/>
      <c r="G471" s="57">
        <v>10</v>
      </c>
    </row>
    <row r="472" spans="1:7" ht="31.5" x14ac:dyDescent="0.25">
      <c r="A472" s="63" t="s">
        <v>248</v>
      </c>
      <c r="B472" s="56" t="s">
        <v>205</v>
      </c>
      <c r="C472" s="56" t="s">
        <v>57</v>
      </c>
      <c r="D472" s="56" t="s">
        <v>43</v>
      </c>
      <c r="E472" s="56" t="s">
        <v>326</v>
      </c>
      <c r="F472" s="56"/>
      <c r="G472" s="57">
        <v>10</v>
      </c>
    </row>
    <row r="473" spans="1:7" ht="47.25" x14ac:dyDescent="0.25">
      <c r="A473" s="63" t="s">
        <v>35</v>
      </c>
      <c r="B473" s="56" t="s">
        <v>205</v>
      </c>
      <c r="C473" s="56" t="s">
        <v>57</v>
      </c>
      <c r="D473" s="56" t="s">
        <v>43</v>
      </c>
      <c r="E473" s="56" t="s">
        <v>326</v>
      </c>
      <c r="F473" s="56" t="s">
        <v>36</v>
      </c>
      <c r="G473" s="57">
        <v>10</v>
      </c>
    </row>
    <row r="474" spans="1:7" ht="27" customHeight="1" x14ac:dyDescent="0.2">
      <c r="A474" s="72" t="s">
        <v>178</v>
      </c>
      <c r="B474" s="56" t="s">
        <v>205</v>
      </c>
      <c r="C474" s="64" t="s">
        <v>57</v>
      </c>
      <c r="D474" s="64" t="s">
        <v>38</v>
      </c>
      <c r="E474" s="56"/>
      <c r="F474" s="56"/>
      <c r="G474" s="57">
        <v>171.1</v>
      </c>
    </row>
    <row r="475" spans="1:7" ht="62.25" customHeight="1" x14ac:dyDescent="0.2">
      <c r="A475" s="55" t="s">
        <v>127</v>
      </c>
      <c r="B475" s="56" t="s">
        <v>205</v>
      </c>
      <c r="C475" s="64" t="s">
        <v>57</v>
      </c>
      <c r="D475" s="64" t="s">
        <v>38</v>
      </c>
      <c r="E475" s="64" t="s">
        <v>128</v>
      </c>
      <c r="F475" s="56"/>
      <c r="G475" s="57">
        <v>171.1</v>
      </c>
    </row>
    <row r="476" spans="1:7" ht="15.75" x14ac:dyDescent="0.25">
      <c r="A476" s="63" t="s">
        <v>236</v>
      </c>
      <c r="B476" s="56" t="s">
        <v>205</v>
      </c>
      <c r="C476" s="64" t="s">
        <v>57</v>
      </c>
      <c r="D476" s="64" t="s">
        <v>38</v>
      </c>
      <c r="E476" s="64" t="s">
        <v>304</v>
      </c>
      <c r="F476" s="56"/>
      <c r="G476" s="57">
        <v>171.1</v>
      </c>
    </row>
    <row r="477" spans="1:7" ht="63" x14ac:dyDescent="0.2">
      <c r="A477" s="59" t="s">
        <v>181</v>
      </c>
      <c r="B477" s="56" t="s">
        <v>205</v>
      </c>
      <c r="C477" s="64" t="s">
        <v>57</v>
      </c>
      <c r="D477" s="64" t="s">
        <v>38</v>
      </c>
      <c r="E477" s="56" t="s">
        <v>403</v>
      </c>
      <c r="F477" s="56"/>
      <c r="G477" s="57">
        <v>171.1</v>
      </c>
    </row>
    <row r="478" spans="1:7" ht="47.25" x14ac:dyDescent="0.25">
      <c r="A478" s="63" t="s">
        <v>35</v>
      </c>
      <c r="B478" s="56" t="s">
        <v>205</v>
      </c>
      <c r="C478" s="64" t="s">
        <v>57</v>
      </c>
      <c r="D478" s="64" t="s">
        <v>38</v>
      </c>
      <c r="E478" s="56" t="s">
        <v>403</v>
      </c>
      <c r="F478" s="56" t="s">
        <v>36</v>
      </c>
      <c r="G478" s="57">
        <v>171.1</v>
      </c>
    </row>
    <row r="479" spans="1:7" ht="31.5" x14ac:dyDescent="0.2">
      <c r="A479" s="59" t="s">
        <v>337</v>
      </c>
      <c r="B479" s="56" t="s">
        <v>205</v>
      </c>
      <c r="C479" s="56" t="s">
        <v>57</v>
      </c>
      <c r="D479" s="56" t="s">
        <v>279</v>
      </c>
      <c r="E479" s="64"/>
      <c r="F479" s="56"/>
      <c r="G479" s="57">
        <f>G480</f>
        <v>350</v>
      </c>
    </row>
    <row r="480" spans="1:7" ht="31.5" x14ac:dyDescent="0.25">
      <c r="A480" s="63" t="s">
        <v>179</v>
      </c>
      <c r="B480" s="56" t="s">
        <v>205</v>
      </c>
      <c r="C480" s="56" t="s">
        <v>57</v>
      </c>
      <c r="D480" s="56" t="s">
        <v>279</v>
      </c>
      <c r="E480" s="56" t="s">
        <v>180</v>
      </c>
      <c r="F480" s="56"/>
      <c r="G480" s="57">
        <f>G481</f>
        <v>350</v>
      </c>
    </row>
    <row r="481" spans="1:7" ht="31.5" x14ac:dyDescent="0.25">
      <c r="A481" s="63" t="s">
        <v>225</v>
      </c>
      <c r="B481" s="56" t="s">
        <v>205</v>
      </c>
      <c r="C481" s="56" t="s">
        <v>57</v>
      </c>
      <c r="D481" s="56" t="s">
        <v>279</v>
      </c>
      <c r="E481" s="56" t="s">
        <v>226</v>
      </c>
      <c r="F481" s="56"/>
      <c r="G481" s="57">
        <f>G482+G484</f>
        <v>350</v>
      </c>
    </row>
    <row r="482" spans="1:7" ht="31.5" x14ac:dyDescent="0.25">
      <c r="A482" s="63" t="s">
        <v>359</v>
      </c>
      <c r="B482" s="56" t="s">
        <v>205</v>
      </c>
      <c r="C482" s="56" t="s">
        <v>57</v>
      </c>
      <c r="D482" s="56" t="s">
        <v>279</v>
      </c>
      <c r="E482" s="56" t="s">
        <v>358</v>
      </c>
      <c r="F482" s="56"/>
      <c r="G482" s="57">
        <v>100</v>
      </c>
    </row>
    <row r="483" spans="1:7" ht="47.25" x14ac:dyDescent="0.25">
      <c r="A483" s="63" t="s">
        <v>35</v>
      </c>
      <c r="B483" s="56" t="s">
        <v>205</v>
      </c>
      <c r="C483" s="56" t="s">
        <v>57</v>
      </c>
      <c r="D483" s="56" t="s">
        <v>279</v>
      </c>
      <c r="E483" s="56" t="s">
        <v>358</v>
      </c>
      <c r="F483" s="56" t="s">
        <v>36</v>
      </c>
      <c r="G483" s="57">
        <v>100</v>
      </c>
    </row>
    <row r="484" spans="1:7" ht="47.25" x14ac:dyDescent="0.25">
      <c r="A484" s="63" t="s">
        <v>227</v>
      </c>
      <c r="B484" s="56" t="s">
        <v>205</v>
      </c>
      <c r="C484" s="56" t="s">
        <v>57</v>
      </c>
      <c r="D484" s="56" t="s">
        <v>279</v>
      </c>
      <c r="E484" s="56" t="s">
        <v>228</v>
      </c>
      <c r="F484" s="56"/>
      <c r="G484" s="57">
        <v>250</v>
      </c>
    </row>
    <row r="485" spans="1:7" ht="47.25" x14ac:dyDescent="0.25">
      <c r="A485" s="63" t="s">
        <v>35</v>
      </c>
      <c r="B485" s="56" t="s">
        <v>205</v>
      </c>
      <c r="C485" s="56" t="s">
        <v>57</v>
      </c>
      <c r="D485" s="56" t="s">
        <v>279</v>
      </c>
      <c r="E485" s="56" t="s">
        <v>228</v>
      </c>
      <c r="F485" s="56" t="s">
        <v>36</v>
      </c>
      <c r="G485" s="57">
        <v>250</v>
      </c>
    </row>
    <row r="486" spans="1:7" ht="15.75" x14ac:dyDescent="0.2">
      <c r="A486" s="59" t="s">
        <v>182</v>
      </c>
      <c r="B486" s="56" t="s">
        <v>205</v>
      </c>
      <c r="C486" s="56" t="s">
        <v>183</v>
      </c>
      <c r="D486" s="56"/>
      <c r="E486" s="64"/>
      <c r="F486" s="56"/>
      <c r="G486" s="57">
        <f>G487+G520</f>
        <v>59403.5</v>
      </c>
    </row>
    <row r="487" spans="1:7" ht="15.75" x14ac:dyDescent="0.2">
      <c r="A487" s="59" t="s">
        <v>184</v>
      </c>
      <c r="B487" s="56" t="s">
        <v>205</v>
      </c>
      <c r="C487" s="56" t="s">
        <v>183</v>
      </c>
      <c r="D487" s="56" t="s">
        <v>89</v>
      </c>
      <c r="E487" s="64"/>
      <c r="F487" s="56"/>
      <c r="G487" s="57">
        <f>G497+G488+G513</f>
        <v>54677.1</v>
      </c>
    </row>
    <row r="488" spans="1:7" ht="73.5" customHeight="1" x14ac:dyDescent="0.2">
      <c r="A488" s="59" t="s">
        <v>344</v>
      </c>
      <c r="B488" s="56" t="s">
        <v>205</v>
      </c>
      <c r="C488" s="56" t="s">
        <v>183</v>
      </c>
      <c r="D488" s="56" t="s">
        <v>89</v>
      </c>
      <c r="E488" s="64" t="s">
        <v>345</v>
      </c>
      <c r="F488" s="56"/>
      <c r="G488" s="57">
        <f>G491+G493+G495+G489</f>
        <v>36285.5</v>
      </c>
    </row>
    <row r="489" spans="1:7" ht="102.75" customHeight="1" x14ac:dyDescent="0.2">
      <c r="A489" s="59" t="s">
        <v>432</v>
      </c>
      <c r="B489" s="56" t="s">
        <v>205</v>
      </c>
      <c r="C489" s="56" t="s">
        <v>183</v>
      </c>
      <c r="D489" s="56" t="s">
        <v>89</v>
      </c>
      <c r="E489" s="64" t="s">
        <v>433</v>
      </c>
      <c r="F489" s="56"/>
      <c r="G489" s="57">
        <v>15838</v>
      </c>
    </row>
    <row r="490" spans="1:7" ht="47.25" x14ac:dyDescent="0.2">
      <c r="A490" s="59" t="s">
        <v>435</v>
      </c>
      <c r="B490" s="56" t="s">
        <v>205</v>
      </c>
      <c r="C490" s="56" t="s">
        <v>183</v>
      </c>
      <c r="D490" s="56" t="s">
        <v>89</v>
      </c>
      <c r="E490" s="64" t="s">
        <v>433</v>
      </c>
      <c r="F490" s="56" t="s">
        <v>434</v>
      </c>
      <c r="G490" s="57">
        <v>15838</v>
      </c>
    </row>
    <row r="491" spans="1:7" ht="31.5" x14ac:dyDescent="0.25">
      <c r="A491" s="58" t="s">
        <v>18</v>
      </c>
      <c r="B491" s="56" t="s">
        <v>205</v>
      </c>
      <c r="C491" s="56" t="s">
        <v>183</v>
      </c>
      <c r="D491" s="56" t="s">
        <v>89</v>
      </c>
      <c r="E491" s="64" t="s">
        <v>402</v>
      </c>
      <c r="F491" s="56"/>
      <c r="G491" s="57">
        <v>3300</v>
      </c>
    </row>
    <row r="492" spans="1:7" ht="47.25" x14ac:dyDescent="0.25">
      <c r="A492" s="63" t="s">
        <v>35</v>
      </c>
      <c r="B492" s="56" t="s">
        <v>205</v>
      </c>
      <c r="C492" s="56" t="s">
        <v>183</v>
      </c>
      <c r="D492" s="56" t="s">
        <v>89</v>
      </c>
      <c r="E492" s="64" t="s">
        <v>402</v>
      </c>
      <c r="F492" s="56" t="s">
        <v>36</v>
      </c>
      <c r="G492" s="57">
        <v>3300</v>
      </c>
    </row>
    <row r="493" spans="1:7" ht="47.25" x14ac:dyDescent="0.25">
      <c r="A493" s="63" t="s">
        <v>396</v>
      </c>
      <c r="B493" s="56" t="s">
        <v>205</v>
      </c>
      <c r="C493" s="56" t="s">
        <v>183</v>
      </c>
      <c r="D493" s="56" t="s">
        <v>89</v>
      </c>
      <c r="E493" s="64" t="s">
        <v>401</v>
      </c>
      <c r="F493" s="56"/>
      <c r="G493" s="57">
        <v>7070.7</v>
      </c>
    </row>
    <row r="494" spans="1:7" ht="47.25" x14ac:dyDescent="0.25">
      <c r="A494" s="63" t="s">
        <v>35</v>
      </c>
      <c r="B494" s="56" t="s">
        <v>205</v>
      </c>
      <c r="C494" s="56" t="s">
        <v>183</v>
      </c>
      <c r="D494" s="56" t="s">
        <v>89</v>
      </c>
      <c r="E494" s="64" t="s">
        <v>401</v>
      </c>
      <c r="F494" s="56" t="s">
        <v>36</v>
      </c>
      <c r="G494" s="57">
        <v>7070.7</v>
      </c>
    </row>
    <row r="495" spans="1:7" ht="63" x14ac:dyDescent="0.25">
      <c r="A495" s="63" t="s">
        <v>287</v>
      </c>
      <c r="B495" s="56" t="s">
        <v>205</v>
      </c>
      <c r="C495" s="56" t="s">
        <v>183</v>
      </c>
      <c r="D495" s="56" t="s">
        <v>89</v>
      </c>
      <c r="E495" s="64" t="s">
        <v>347</v>
      </c>
      <c r="F495" s="56"/>
      <c r="G495" s="57">
        <v>10076.799999999999</v>
      </c>
    </row>
    <row r="496" spans="1:7" ht="47.25" x14ac:dyDescent="0.25">
      <c r="A496" s="63" t="s">
        <v>35</v>
      </c>
      <c r="B496" s="56" t="s">
        <v>205</v>
      </c>
      <c r="C496" s="56" t="s">
        <v>183</v>
      </c>
      <c r="D496" s="56" t="s">
        <v>89</v>
      </c>
      <c r="E496" s="64" t="s">
        <v>347</v>
      </c>
      <c r="F496" s="56" t="s">
        <v>36</v>
      </c>
      <c r="G496" s="57">
        <v>10076.799999999999</v>
      </c>
    </row>
    <row r="497" spans="1:10" ht="31.5" x14ac:dyDescent="0.2">
      <c r="A497" s="59" t="s">
        <v>101</v>
      </c>
      <c r="B497" s="56" t="s">
        <v>205</v>
      </c>
      <c r="C497" s="56" t="s">
        <v>183</v>
      </c>
      <c r="D497" s="56" t="s">
        <v>89</v>
      </c>
      <c r="E497" s="64" t="s">
        <v>111</v>
      </c>
      <c r="F497" s="56"/>
      <c r="G497" s="57">
        <f>G498</f>
        <v>17562.099999999999</v>
      </c>
    </row>
    <row r="498" spans="1:10" ht="31.5" x14ac:dyDescent="0.2">
      <c r="A498" s="59" t="s">
        <v>102</v>
      </c>
      <c r="B498" s="56" t="s">
        <v>205</v>
      </c>
      <c r="C498" s="56" t="s">
        <v>183</v>
      </c>
      <c r="D498" s="56" t="s">
        <v>89</v>
      </c>
      <c r="E498" s="64" t="s">
        <v>112</v>
      </c>
      <c r="F498" s="56"/>
      <c r="G498" s="57">
        <f>G499+G503+G511+G501</f>
        <v>17562.099999999999</v>
      </c>
    </row>
    <row r="499" spans="1:10" ht="31.5" x14ac:dyDescent="0.2">
      <c r="A499" s="59" t="s">
        <v>386</v>
      </c>
      <c r="B499" s="56" t="s">
        <v>205</v>
      </c>
      <c r="C499" s="56" t="s">
        <v>183</v>
      </c>
      <c r="D499" s="56" t="s">
        <v>89</v>
      </c>
      <c r="E499" s="64" t="s">
        <v>385</v>
      </c>
      <c r="F499" s="56"/>
      <c r="G499" s="57">
        <v>2576.1999999999998</v>
      </c>
    </row>
    <row r="500" spans="1:10" ht="47.25" x14ac:dyDescent="0.25">
      <c r="A500" s="63" t="s">
        <v>35</v>
      </c>
      <c r="B500" s="56" t="s">
        <v>205</v>
      </c>
      <c r="C500" s="56" t="s">
        <v>183</v>
      </c>
      <c r="D500" s="56" t="s">
        <v>89</v>
      </c>
      <c r="E500" s="64" t="s">
        <v>385</v>
      </c>
      <c r="F500" s="56" t="s">
        <v>36</v>
      </c>
      <c r="G500" s="57">
        <v>2576.1999999999998</v>
      </c>
      <c r="H500"/>
      <c r="I500"/>
      <c r="J500"/>
    </row>
    <row r="501" spans="1:10" ht="31.5" x14ac:dyDescent="0.25">
      <c r="A501" s="63" t="s">
        <v>426</v>
      </c>
      <c r="B501" s="56" t="s">
        <v>205</v>
      </c>
      <c r="C501" s="56" t="s">
        <v>183</v>
      </c>
      <c r="D501" s="56" t="s">
        <v>89</v>
      </c>
      <c r="E501" s="64" t="s">
        <v>428</v>
      </c>
      <c r="F501" s="56"/>
      <c r="G501" s="57">
        <v>5526.1</v>
      </c>
      <c r="I501"/>
      <c r="J501"/>
    </row>
    <row r="502" spans="1:10" ht="78.75" x14ac:dyDescent="0.25">
      <c r="A502" s="63" t="s">
        <v>341</v>
      </c>
      <c r="B502" s="56" t="s">
        <v>205</v>
      </c>
      <c r="C502" s="56" t="s">
        <v>183</v>
      </c>
      <c r="D502" s="56" t="s">
        <v>89</v>
      </c>
      <c r="E502" s="64" t="s">
        <v>428</v>
      </c>
      <c r="F502" s="56" t="s">
        <v>340</v>
      </c>
      <c r="G502" s="57">
        <v>5526.1</v>
      </c>
      <c r="I502"/>
      <c r="J502"/>
    </row>
    <row r="503" spans="1:10" ht="31.5" x14ac:dyDescent="0.25">
      <c r="A503" s="62" t="s">
        <v>249</v>
      </c>
      <c r="B503" s="56" t="s">
        <v>205</v>
      </c>
      <c r="C503" s="56" t="s">
        <v>183</v>
      </c>
      <c r="D503" s="56" t="s">
        <v>89</v>
      </c>
      <c r="E503" s="64" t="s">
        <v>250</v>
      </c>
      <c r="F503" s="56"/>
      <c r="G503" s="57">
        <f>SUM(G504:G510)</f>
        <v>4523.8</v>
      </c>
      <c r="I503"/>
      <c r="J503"/>
    </row>
    <row r="504" spans="1:10" ht="47.25" x14ac:dyDescent="0.25">
      <c r="A504" s="63" t="s">
        <v>35</v>
      </c>
      <c r="B504" s="56" t="s">
        <v>205</v>
      </c>
      <c r="C504" s="56" t="s">
        <v>183</v>
      </c>
      <c r="D504" s="56" t="s">
        <v>89</v>
      </c>
      <c r="E504" s="64" t="s">
        <v>250</v>
      </c>
      <c r="F504" s="56" t="s">
        <v>36</v>
      </c>
      <c r="G504" s="57">
        <v>4523.8</v>
      </c>
      <c r="I504"/>
      <c r="J504"/>
    </row>
    <row r="505" spans="1:10" ht="63" hidden="1" x14ac:dyDescent="0.25">
      <c r="A505" s="63" t="s">
        <v>252</v>
      </c>
      <c r="B505" s="56" t="s">
        <v>205</v>
      </c>
      <c r="C505" s="56" t="s">
        <v>183</v>
      </c>
      <c r="D505" s="56" t="s">
        <v>89</v>
      </c>
      <c r="E505" s="56" t="s">
        <v>253</v>
      </c>
      <c r="F505" s="56"/>
      <c r="G505" s="57"/>
      <c r="I505"/>
      <c r="J505"/>
    </row>
    <row r="506" spans="1:10" ht="47.25" hidden="1" x14ac:dyDescent="0.25">
      <c r="A506" s="63" t="s">
        <v>35</v>
      </c>
      <c r="B506" s="56" t="s">
        <v>205</v>
      </c>
      <c r="C506" s="56" t="s">
        <v>183</v>
      </c>
      <c r="D506" s="56" t="s">
        <v>89</v>
      </c>
      <c r="E506" s="56" t="s">
        <v>253</v>
      </c>
      <c r="F506" s="56" t="s">
        <v>36</v>
      </c>
      <c r="G506" s="57"/>
      <c r="I506"/>
      <c r="J506"/>
    </row>
    <row r="507" spans="1:10" ht="89.25" hidden="1" customHeight="1" x14ac:dyDescent="0.25">
      <c r="A507" s="77" t="s">
        <v>254</v>
      </c>
      <c r="B507" s="56" t="s">
        <v>205</v>
      </c>
      <c r="C507" s="56" t="s">
        <v>183</v>
      </c>
      <c r="D507" s="56" t="s">
        <v>89</v>
      </c>
      <c r="E507" s="64" t="s">
        <v>255</v>
      </c>
      <c r="F507" s="56"/>
      <c r="G507" s="57"/>
      <c r="I507"/>
      <c r="J507"/>
    </row>
    <row r="508" spans="1:10" ht="31.5" hidden="1" x14ac:dyDescent="0.25">
      <c r="A508" s="77" t="s">
        <v>251</v>
      </c>
      <c r="B508" s="56" t="s">
        <v>205</v>
      </c>
      <c r="C508" s="56" t="s">
        <v>183</v>
      </c>
      <c r="D508" s="56" t="s">
        <v>89</v>
      </c>
      <c r="E508" s="64" t="s">
        <v>255</v>
      </c>
      <c r="F508" s="56" t="s">
        <v>36</v>
      </c>
      <c r="G508" s="57"/>
      <c r="I508"/>
      <c r="J508"/>
    </row>
    <row r="509" spans="1:10" ht="78.75" hidden="1" x14ac:dyDescent="0.25">
      <c r="A509" s="77" t="s">
        <v>341</v>
      </c>
      <c r="B509" s="56" t="s">
        <v>205</v>
      </c>
      <c r="C509" s="56" t="s">
        <v>183</v>
      </c>
      <c r="D509" s="56" t="s">
        <v>89</v>
      </c>
      <c r="E509" s="56" t="s">
        <v>253</v>
      </c>
      <c r="F509" s="56" t="s">
        <v>340</v>
      </c>
      <c r="G509" s="57"/>
      <c r="I509"/>
      <c r="J509"/>
    </row>
    <row r="510" spans="1:10" ht="31.5" hidden="1" x14ac:dyDescent="0.2">
      <c r="A510" s="59" t="s">
        <v>66</v>
      </c>
      <c r="B510" s="56" t="s">
        <v>205</v>
      </c>
      <c r="C510" s="56" t="s">
        <v>183</v>
      </c>
      <c r="D510" s="56" t="s">
        <v>89</v>
      </c>
      <c r="E510" s="64" t="s">
        <v>250</v>
      </c>
      <c r="F510" s="56" t="s">
        <v>67</v>
      </c>
      <c r="G510" s="57"/>
      <c r="I510"/>
      <c r="J510"/>
    </row>
    <row r="511" spans="1:10" ht="31.5" x14ac:dyDescent="0.2">
      <c r="A511" s="59" t="s">
        <v>397</v>
      </c>
      <c r="B511" s="56" t="s">
        <v>205</v>
      </c>
      <c r="C511" s="56" t="s">
        <v>183</v>
      </c>
      <c r="D511" s="56" t="s">
        <v>89</v>
      </c>
      <c r="E511" s="56" t="s">
        <v>399</v>
      </c>
      <c r="F511" s="56"/>
      <c r="G511" s="57">
        <v>4936</v>
      </c>
      <c r="I511"/>
      <c r="J511"/>
    </row>
    <row r="512" spans="1:10" ht="47.25" x14ac:dyDescent="0.2">
      <c r="A512" s="59" t="s">
        <v>35</v>
      </c>
      <c r="B512" s="56" t="s">
        <v>205</v>
      </c>
      <c r="C512" s="56" t="s">
        <v>183</v>
      </c>
      <c r="D512" s="56" t="s">
        <v>89</v>
      </c>
      <c r="E512" s="56" t="s">
        <v>399</v>
      </c>
      <c r="F512" s="56" t="s">
        <v>36</v>
      </c>
      <c r="G512" s="57">
        <v>4936</v>
      </c>
      <c r="H512" s="47"/>
      <c r="I512"/>
      <c r="J512"/>
    </row>
    <row r="513" spans="1:10" ht="51.75" customHeight="1" x14ac:dyDescent="0.2">
      <c r="A513" s="55" t="s">
        <v>127</v>
      </c>
      <c r="B513" s="64" t="s">
        <v>205</v>
      </c>
      <c r="C513" s="56" t="s">
        <v>183</v>
      </c>
      <c r="D513" s="56" t="s">
        <v>89</v>
      </c>
      <c r="E513" s="56" t="s">
        <v>128</v>
      </c>
      <c r="F513" s="56"/>
      <c r="G513" s="57">
        <f>G514+G517</f>
        <v>829.5</v>
      </c>
      <c r="I513"/>
      <c r="J513"/>
    </row>
    <row r="514" spans="1:10" ht="15.75" x14ac:dyDescent="0.2">
      <c r="A514" s="59" t="s">
        <v>236</v>
      </c>
      <c r="B514" s="56" t="s">
        <v>205</v>
      </c>
      <c r="C514" s="56" t="s">
        <v>183</v>
      </c>
      <c r="D514" s="56" t="s">
        <v>89</v>
      </c>
      <c r="E514" s="56" t="s">
        <v>304</v>
      </c>
      <c r="F514" s="56"/>
      <c r="G514" s="57">
        <v>800</v>
      </c>
      <c r="I514"/>
      <c r="J514"/>
    </row>
    <row r="515" spans="1:10" ht="110.25" x14ac:dyDescent="0.2">
      <c r="A515" s="59" t="s">
        <v>312</v>
      </c>
      <c r="B515" s="56" t="s">
        <v>205</v>
      </c>
      <c r="C515" s="56" t="s">
        <v>183</v>
      </c>
      <c r="D515" s="56" t="s">
        <v>89</v>
      </c>
      <c r="E515" s="56" t="s">
        <v>327</v>
      </c>
      <c r="F515" s="56"/>
      <c r="G515" s="57">
        <v>800</v>
      </c>
      <c r="I515"/>
      <c r="J515"/>
    </row>
    <row r="516" spans="1:10" ht="47.25" x14ac:dyDescent="0.2">
      <c r="A516" s="59" t="s">
        <v>35</v>
      </c>
      <c r="B516" s="56" t="s">
        <v>205</v>
      </c>
      <c r="C516" s="56" t="s">
        <v>183</v>
      </c>
      <c r="D516" s="56" t="s">
        <v>89</v>
      </c>
      <c r="E516" s="56" t="s">
        <v>327</v>
      </c>
      <c r="F516" s="56" t="s">
        <v>36</v>
      </c>
      <c r="G516" s="57">
        <v>800</v>
      </c>
      <c r="I516"/>
      <c r="J516"/>
    </row>
    <row r="517" spans="1:10" ht="31.5" x14ac:dyDescent="0.2">
      <c r="A517" s="59" t="s">
        <v>129</v>
      </c>
      <c r="B517" s="56" t="s">
        <v>205</v>
      </c>
      <c r="C517" s="56" t="s">
        <v>183</v>
      </c>
      <c r="D517" s="56" t="s">
        <v>89</v>
      </c>
      <c r="E517" s="56" t="s">
        <v>130</v>
      </c>
      <c r="F517" s="56"/>
      <c r="G517" s="57">
        <v>29.5</v>
      </c>
      <c r="H517"/>
      <c r="I517"/>
      <c r="J517"/>
    </row>
    <row r="518" spans="1:10" ht="31.5" x14ac:dyDescent="0.2">
      <c r="A518" s="59" t="s">
        <v>131</v>
      </c>
      <c r="B518" s="56" t="s">
        <v>205</v>
      </c>
      <c r="C518" s="56" t="s">
        <v>183</v>
      </c>
      <c r="D518" s="56" t="s">
        <v>89</v>
      </c>
      <c r="E518" s="56" t="s">
        <v>132</v>
      </c>
      <c r="F518" s="56"/>
      <c r="G518" s="57">
        <v>29.5</v>
      </c>
      <c r="H518"/>
      <c r="I518"/>
      <c r="J518"/>
    </row>
    <row r="519" spans="1:10" ht="47.25" x14ac:dyDescent="0.25">
      <c r="A519" s="63" t="s">
        <v>35</v>
      </c>
      <c r="B519" s="56" t="s">
        <v>205</v>
      </c>
      <c r="C519" s="56" t="s">
        <v>183</v>
      </c>
      <c r="D519" s="56" t="s">
        <v>89</v>
      </c>
      <c r="E519" s="56" t="s">
        <v>132</v>
      </c>
      <c r="F519" s="56" t="s">
        <v>36</v>
      </c>
      <c r="G519" s="57">
        <v>29.5</v>
      </c>
      <c r="H519"/>
      <c r="I519"/>
      <c r="J519"/>
    </row>
    <row r="520" spans="1:10" ht="15.75" x14ac:dyDescent="0.2">
      <c r="A520" s="59" t="s">
        <v>185</v>
      </c>
      <c r="B520" s="56" t="s">
        <v>205</v>
      </c>
      <c r="C520" s="56" t="s">
        <v>183</v>
      </c>
      <c r="D520" s="56" t="s">
        <v>14</v>
      </c>
      <c r="E520" s="64"/>
      <c r="F520" s="56"/>
      <c r="G520" s="57">
        <f>G521+G533+G524+G527</f>
        <v>4726.3999999999996</v>
      </c>
      <c r="H520"/>
      <c r="I520"/>
      <c r="J520"/>
    </row>
    <row r="521" spans="1:10" ht="63" hidden="1" x14ac:dyDescent="0.2">
      <c r="A521" s="72" t="s">
        <v>300</v>
      </c>
      <c r="B521" s="56" t="s">
        <v>321</v>
      </c>
      <c r="C521" s="64" t="s">
        <v>183</v>
      </c>
      <c r="D521" s="64" t="s">
        <v>14</v>
      </c>
      <c r="E521" s="64" t="s">
        <v>301</v>
      </c>
      <c r="F521" s="56"/>
      <c r="G521" s="57"/>
      <c r="H521"/>
      <c r="I521"/>
      <c r="J521"/>
    </row>
    <row r="522" spans="1:10" ht="31.5" hidden="1" x14ac:dyDescent="0.2">
      <c r="A522" s="72" t="s">
        <v>18</v>
      </c>
      <c r="B522" s="56" t="s">
        <v>322</v>
      </c>
      <c r="C522" s="64" t="s">
        <v>183</v>
      </c>
      <c r="D522" s="64" t="s">
        <v>14</v>
      </c>
      <c r="E522" s="64" t="s">
        <v>302</v>
      </c>
      <c r="F522" s="56"/>
      <c r="G522" s="57"/>
      <c r="H522"/>
      <c r="I522"/>
      <c r="J522"/>
    </row>
    <row r="523" spans="1:10" ht="47.25" hidden="1" x14ac:dyDescent="0.2">
      <c r="A523" s="59" t="s">
        <v>35</v>
      </c>
      <c r="B523" s="56" t="s">
        <v>323</v>
      </c>
      <c r="C523" s="64" t="s">
        <v>183</v>
      </c>
      <c r="D523" s="64" t="s">
        <v>14</v>
      </c>
      <c r="E523" s="64" t="s">
        <v>302</v>
      </c>
      <c r="F523" s="56" t="s">
        <v>36</v>
      </c>
      <c r="G523" s="57"/>
      <c r="H523"/>
      <c r="I523"/>
      <c r="J523"/>
    </row>
    <row r="524" spans="1:10" ht="63" x14ac:dyDescent="0.2">
      <c r="A524" s="72" t="s">
        <v>300</v>
      </c>
      <c r="B524" s="56" t="s">
        <v>205</v>
      </c>
      <c r="C524" s="56" t="s">
        <v>183</v>
      </c>
      <c r="D524" s="56" t="s">
        <v>14</v>
      </c>
      <c r="E524" s="64" t="s">
        <v>301</v>
      </c>
      <c r="F524" s="56"/>
      <c r="G524" s="57">
        <v>1480</v>
      </c>
      <c r="H524"/>
      <c r="I524"/>
      <c r="J524"/>
    </row>
    <row r="525" spans="1:10" ht="29.25" customHeight="1" x14ac:dyDescent="0.2">
      <c r="A525" s="72" t="s">
        <v>362</v>
      </c>
      <c r="B525" s="56" t="s">
        <v>205</v>
      </c>
      <c r="C525" s="56" t="s">
        <v>183</v>
      </c>
      <c r="D525" s="56" t="s">
        <v>14</v>
      </c>
      <c r="E525" s="64" t="s">
        <v>363</v>
      </c>
      <c r="F525" s="56"/>
      <c r="G525" s="57">
        <v>1480</v>
      </c>
      <c r="H525"/>
      <c r="I525"/>
      <c r="J525"/>
    </row>
    <row r="526" spans="1:10" ht="47.25" x14ac:dyDescent="0.25">
      <c r="A526" s="63" t="s">
        <v>35</v>
      </c>
      <c r="B526" s="56" t="s">
        <v>205</v>
      </c>
      <c r="C526" s="56" t="s">
        <v>183</v>
      </c>
      <c r="D526" s="56" t="s">
        <v>14</v>
      </c>
      <c r="E526" s="64" t="s">
        <v>363</v>
      </c>
      <c r="F526" s="56" t="s">
        <v>36</v>
      </c>
      <c r="G526" s="57">
        <v>1480</v>
      </c>
      <c r="H526"/>
      <c r="I526"/>
      <c r="J526"/>
    </row>
    <row r="527" spans="1:10" ht="31.5" x14ac:dyDescent="0.2">
      <c r="A527" s="59" t="s">
        <v>101</v>
      </c>
      <c r="B527" s="56" t="s">
        <v>205</v>
      </c>
      <c r="C527" s="56" t="s">
        <v>183</v>
      </c>
      <c r="D527" s="56" t="s">
        <v>14</v>
      </c>
      <c r="E527" s="64" t="s">
        <v>111</v>
      </c>
      <c r="F527" s="56"/>
      <c r="G527" s="57">
        <f>G528</f>
        <v>2800</v>
      </c>
      <c r="H527"/>
      <c r="I527"/>
      <c r="J527"/>
    </row>
    <row r="528" spans="1:10" ht="31.5" x14ac:dyDescent="0.2">
      <c r="A528" s="59" t="s">
        <v>102</v>
      </c>
      <c r="B528" s="56" t="s">
        <v>205</v>
      </c>
      <c r="C528" s="56" t="s">
        <v>183</v>
      </c>
      <c r="D528" s="56" t="s">
        <v>14</v>
      </c>
      <c r="E528" s="64" t="s">
        <v>112</v>
      </c>
      <c r="F528" s="56"/>
      <c r="G528" s="57">
        <f>G529+G531</f>
        <v>2800</v>
      </c>
      <c r="H528"/>
      <c r="I528"/>
      <c r="J528"/>
    </row>
    <row r="529" spans="1:10" ht="47.25" x14ac:dyDescent="0.2">
      <c r="A529" s="59" t="s">
        <v>430</v>
      </c>
      <c r="B529" s="56" t="s">
        <v>205</v>
      </c>
      <c r="C529" s="56" t="s">
        <v>183</v>
      </c>
      <c r="D529" s="56" t="s">
        <v>14</v>
      </c>
      <c r="E529" s="64" t="s">
        <v>429</v>
      </c>
      <c r="F529" s="56"/>
      <c r="G529" s="57">
        <v>300</v>
      </c>
      <c r="H529"/>
      <c r="I529"/>
      <c r="J529"/>
    </row>
    <row r="530" spans="1:10" ht="47.25" x14ac:dyDescent="0.25">
      <c r="A530" s="63" t="s">
        <v>35</v>
      </c>
      <c r="B530" s="56" t="s">
        <v>205</v>
      </c>
      <c r="C530" s="56" t="s">
        <v>183</v>
      </c>
      <c r="D530" s="56" t="s">
        <v>14</v>
      </c>
      <c r="E530" s="64" t="s">
        <v>429</v>
      </c>
      <c r="F530" s="56" t="s">
        <v>36</v>
      </c>
      <c r="G530" s="57">
        <v>300</v>
      </c>
      <c r="H530"/>
      <c r="I530"/>
      <c r="J530"/>
    </row>
    <row r="531" spans="1:10" ht="31.5" x14ac:dyDescent="0.2">
      <c r="A531" s="59" t="s">
        <v>386</v>
      </c>
      <c r="B531" s="56" t="s">
        <v>205</v>
      </c>
      <c r="C531" s="56" t="s">
        <v>183</v>
      </c>
      <c r="D531" s="56" t="s">
        <v>14</v>
      </c>
      <c r="E531" s="64" t="s">
        <v>385</v>
      </c>
      <c r="F531" s="56"/>
      <c r="G531" s="57">
        <v>2500</v>
      </c>
      <c r="H531"/>
      <c r="I531"/>
      <c r="J531"/>
    </row>
    <row r="532" spans="1:10" ht="47.25" x14ac:dyDescent="0.25">
      <c r="A532" s="63" t="s">
        <v>35</v>
      </c>
      <c r="B532" s="56" t="s">
        <v>205</v>
      </c>
      <c r="C532" s="56" t="s">
        <v>183</v>
      </c>
      <c r="D532" s="56" t="s">
        <v>14</v>
      </c>
      <c r="E532" s="64" t="s">
        <v>385</v>
      </c>
      <c r="F532" s="56" t="s">
        <v>36</v>
      </c>
      <c r="G532" s="57">
        <v>2500</v>
      </c>
      <c r="H532"/>
      <c r="I532"/>
      <c r="J532"/>
    </row>
    <row r="533" spans="1:10" ht="53.25" customHeight="1" x14ac:dyDescent="0.2">
      <c r="A533" s="55" t="s">
        <v>127</v>
      </c>
      <c r="B533" s="56" t="s">
        <v>205</v>
      </c>
      <c r="C533" s="56" t="s">
        <v>183</v>
      </c>
      <c r="D533" s="56" t="s">
        <v>14</v>
      </c>
      <c r="E533" s="56" t="s">
        <v>128</v>
      </c>
      <c r="F533" s="64"/>
      <c r="G533" s="57">
        <f>G534+G539</f>
        <v>446.40000000000003</v>
      </c>
      <c r="H533"/>
      <c r="I533"/>
      <c r="J533"/>
    </row>
    <row r="534" spans="1:10" ht="15.75" x14ac:dyDescent="0.2">
      <c r="A534" s="59" t="s">
        <v>236</v>
      </c>
      <c r="B534" s="56" t="s">
        <v>205</v>
      </c>
      <c r="C534" s="56" t="s">
        <v>183</v>
      </c>
      <c r="D534" s="56" t="s">
        <v>14</v>
      </c>
      <c r="E534" s="56" t="s">
        <v>304</v>
      </c>
      <c r="F534" s="64"/>
      <c r="G534" s="57">
        <f>G535+G537</f>
        <v>446.40000000000003</v>
      </c>
      <c r="H534"/>
      <c r="I534"/>
      <c r="J534"/>
    </row>
    <row r="535" spans="1:10" ht="68.25" customHeight="1" x14ac:dyDescent="0.2">
      <c r="A535" s="59" t="s">
        <v>406</v>
      </c>
      <c r="B535" s="64" t="s">
        <v>205</v>
      </c>
      <c r="C535" s="56" t="s">
        <v>183</v>
      </c>
      <c r="D535" s="56" t="s">
        <v>14</v>
      </c>
      <c r="E535" s="56" t="s">
        <v>328</v>
      </c>
      <c r="F535" s="64"/>
      <c r="G535" s="57">
        <v>417.1</v>
      </c>
      <c r="H535"/>
      <c r="I535"/>
      <c r="J535"/>
    </row>
    <row r="536" spans="1:10" ht="47.25" x14ac:dyDescent="0.2">
      <c r="A536" s="59" t="s">
        <v>35</v>
      </c>
      <c r="B536" s="64" t="s">
        <v>205</v>
      </c>
      <c r="C536" s="56" t="s">
        <v>183</v>
      </c>
      <c r="D536" s="56" t="s">
        <v>14</v>
      </c>
      <c r="E536" s="56" t="s">
        <v>328</v>
      </c>
      <c r="F536" s="64" t="s">
        <v>36</v>
      </c>
      <c r="G536" s="57">
        <v>417.1</v>
      </c>
      <c r="H536"/>
      <c r="I536"/>
      <c r="J536"/>
    </row>
    <row r="537" spans="1:10" ht="29.25" customHeight="1" x14ac:dyDescent="0.2">
      <c r="A537" s="59" t="s">
        <v>315</v>
      </c>
      <c r="B537" s="64" t="s">
        <v>205</v>
      </c>
      <c r="C537" s="56" t="s">
        <v>183</v>
      </c>
      <c r="D537" s="56" t="s">
        <v>14</v>
      </c>
      <c r="E537" s="56" t="s">
        <v>329</v>
      </c>
      <c r="F537" s="64"/>
      <c r="G537" s="57">
        <v>29.3</v>
      </c>
      <c r="H537"/>
      <c r="I537"/>
      <c r="J537"/>
    </row>
    <row r="538" spans="1:10" ht="47.25" x14ac:dyDescent="0.2">
      <c r="A538" s="59" t="s">
        <v>35</v>
      </c>
      <c r="B538" s="64" t="s">
        <v>205</v>
      </c>
      <c r="C538" s="56" t="s">
        <v>183</v>
      </c>
      <c r="D538" s="56" t="s">
        <v>14</v>
      </c>
      <c r="E538" s="56" t="s">
        <v>329</v>
      </c>
      <c r="F538" s="64" t="s">
        <v>36</v>
      </c>
      <c r="G538" s="57">
        <v>29.3</v>
      </c>
      <c r="H538"/>
      <c r="I538"/>
      <c r="J538"/>
    </row>
    <row r="539" spans="1:10" ht="31.5" hidden="1" x14ac:dyDescent="0.2">
      <c r="A539" s="59" t="s">
        <v>129</v>
      </c>
      <c r="B539" s="56" t="s">
        <v>205</v>
      </c>
      <c r="C539" s="56" t="s">
        <v>183</v>
      </c>
      <c r="D539" s="56" t="s">
        <v>14</v>
      </c>
      <c r="E539" s="56" t="s">
        <v>130</v>
      </c>
      <c r="F539" s="56"/>
      <c r="G539" s="57"/>
      <c r="H539"/>
      <c r="I539"/>
      <c r="J539"/>
    </row>
    <row r="540" spans="1:10" ht="31.5" hidden="1" x14ac:dyDescent="0.2">
      <c r="A540" s="59" t="s">
        <v>131</v>
      </c>
      <c r="B540" s="56" t="s">
        <v>205</v>
      </c>
      <c r="C540" s="56" t="s">
        <v>183</v>
      </c>
      <c r="D540" s="56" t="s">
        <v>14</v>
      </c>
      <c r="E540" s="56" t="s">
        <v>132</v>
      </c>
      <c r="F540" s="56"/>
      <c r="G540" s="57"/>
      <c r="H540"/>
      <c r="I540"/>
      <c r="J540"/>
    </row>
    <row r="541" spans="1:10" ht="47.25" hidden="1" x14ac:dyDescent="0.25">
      <c r="A541" s="63" t="s">
        <v>35</v>
      </c>
      <c r="B541" s="56" t="s">
        <v>205</v>
      </c>
      <c r="C541" s="56" t="s">
        <v>183</v>
      </c>
      <c r="D541" s="56" t="s">
        <v>14</v>
      </c>
      <c r="E541" s="56" t="s">
        <v>132</v>
      </c>
      <c r="F541" s="56" t="s">
        <v>36</v>
      </c>
      <c r="G541" s="57"/>
      <c r="H541"/>
      <c r="I541"/>
      <c r="J541"/>
    </row>
    <row r="542" spans="1:10" ht="15.75" x14ac:dyDescent="0.2">
      <c r="A542" s="59" t="s">
        <v>256</v>
      </c>
      <c r="B542" s="56" t="s">
        <v>205</v>
      </c>
      <c r="C542" s="56" t="s">
        <v>158</v>
      </c>
      <c r="D542" s="56"/>
      <c r="E542" s="56"/>
      <c r="F542" s="56"/>
      <c r="G542" s="57">
        <f>G543+G547</f>
        <v>30</v>
      </c>
      <c r="H542"/>
      <c r="I542"/>
      <c r="J542"/>
    </row>
    <row r="543" spans="1:10" ht="31.5" x14ac:dyDescent="0.2">
      <c r="A543" s="59" t="s">
        <v>257</v>
      </c>
      <c r="B543" s="56" t="s">
        <v>205</v>
      </c>
      <c r="C543" s="56" t="s">
        <v>158</v>
      </c>
      <c r="D543" s="56" t="s">
        <v>14</v>
      </c>
      <c r="E543" s="56"/>
      <c r="F543" s="56"/>
      <c r="G543" s="57">
        <f>G544</f>
        <v>15</v>
      </c>
      <c r="H543"/>
      <c r="I543"/>
      <c r="J543"/>
    </row>
    <row r="544" spans="1:10" ht="62.25" customHeight="1" x14ac:dyDescent="0.2">
      <c r="A544" s="59" t="s">
        <v>258</v>
      </c>
      <c r="B544" s="56" t="s">
        <v>205</v>
      </c>
      <c r="C544" s="56" t="s">
        <v>158</v>
      </c>
      <c r="D544" s="56" t="s">
        <v>14</v>
      </c>
      <c r="E544" s="56" t="s">
        <v>259</v>
      </c>
      <c r="F544" s="56"/>
      <c r="G544" s="57">
        <f>G545</f>
        <v>15</v>
      </c>
      <c r="H544"/>
      <c r="I544"/>
      <c r="J544"/>
    </row>
    <row r="545" spans="1:10" ht="31.5" x14ac:dyDescent="0.2">
      <c r="A545" s="55" t="s">
        <v>18</v>
      </c>
      <c r="B545" s="56" t="s">
        <v>205</v>
      </c>
      <c r="C545" s="56" t="s">
        <v>158</v>
      </c>
      <c r="D545" s="56" t="s">
        <v>14</v>
      </c>
      <c r="E545" s="56" t="s">
        <v>260</v>
      </c>
      <c r="F545" s="56"/>
      <c r="G545" s="57">
        <f>G546</f>
        <v>15</v>
      </c>
      <c r="H545"/>
      <c r="I545"/>
      <c r="J545"/>
    </row>
    <row r="546" spans="1:10" ht="47.25" x14ac:dyDescent="0.25">
      <c r="A546" s="63" t="s">
        <v>35</v>
      </c>
      <c r="B546" s="56" t="s">
        <v>205</v>
      </c>
      <c r="C546" s="56" t="s">
        <v>158</v>
      </c>
      <c r="D546" s="56" t="s">
        <v>14</v>
      </c>
      <c r="E546" s="56" t="s">
        <v>260</v>
      </c>
      <c r="F546" s="56" t="s">
        <v>36</v>
      </c>
      <c r="G546" s="57">
        <v>15</v>
      </c>
      <c r="H546"/>
      <c r="I546"/>
      <c r="J546"/>
    </row>
    <row r="547" spans="1:10" ht="31.5" x14ac:dyDescent="0.25">
      <c r="A547" s="63" t="s">
        <v>261</v>
      </c>
      <c r="B547" s="56" t="s">
        <v>205</v>
      </c>
      <c r="C547" s="56" t="s">
        <v>158</v>
      </c>
      <c r="D547" s="56" t="s">
        <v>183</v>
      </c>
      <c r="E547" s="56"/>
      <c r="F547" s="56"/>
      <c r="G547" s="57">
        <v>15</v>
      </c>
      <c r="H547"/>
      <c r="I547"/>
      <c r="J547"/>
    </row>
    <row r="548" spans="1:10" ht="52.5" customHeight="1" x14ac:dyDescent="0.2">
      <c r="A548" s="55" t="s">
        <v>127</v>
      </c>
      <c r="B548" s="56" t="s">
        <v>205</v>
      </c>
      <c r="C548" s="56" t="s">
        <v>158</v>
      </c>
      <c r="D548" s="56" t="s">
        <v>183</v>
      </c>
      <c r="E548" s="56" t="s">
        <v>128</v>
      </c>
      <c r="F548" s="56"/>
      <c r="G548" s="57">
        <v>15</v>
      </c>
      <c r="H548"/>
      <c r="I548"/>
      <c r="J548"/>
    </row>
    <row r="549" spans="1:10" ht="15.75" x14ac:dyDescent="0.25">
      <c r="A549" s="63" t="s">
        <v>236</v>
      </c>
      <c r="B549" s="56" t="s">
        <v>205</v>
      </c>
      <c r="C549" s="56" t="s">
        <v>158</v>
      </c>
      <c r="D549" s="56" t="s">
        <v>183</v>
      </c>
      <c r="E549" s="56" t="s">
        <v>304</v>
      </c>
      <c r="F549" s="56"/>
      <c r="G549" s="57">
        <v>15</v>
      </c>
      <c r="I549"/>
      <c r="J549"/>
    </row>
    <row r="550" spans="1:10" ht="63" x14ac:dyDescent="0.25">
      <c r="A550" s="63" t="s">
        <v>262</v>
      </c>
      <c r="B550" s="56" t="s">
        <v>205</v>
      </c>
      <c r="C550" s="56" t="s">
        <v>158</v>
      </c>
      <c r="D550" s="56" t="s">
        <v>183</v>
      </c>
      <c r="E550" s="56" t="s">
        <v>305</v>
      </c>
      <c r="F550" s="56"/>
      <c r="G550" s="57">
        <v>15</v>
      </c>
      <c r="I550"/>
      <c r="J550"/>
    </row>
    <row r="551" spans="1:10" ht="47.25" x14ac:dyDescent="0.25">
      <c r="A551" s="63" t="s">
        <v>35</v>
      </c>
      <c r="B551" s="56" t="s">
        <v>205</v>
      </c>
      <c r="C551" s="56" t="s">
        <v>158</v>
      </c>
      <c r="D551" s="56" t="s">
        <v>183</v>
      </c>
      <c r="E551" s="56" t="s">
        <v>305</v>
      </c>
      <c r="F551" s="56" t="s">
        <v>36</v>
      </c>
      <c r="G551" s="57">
        <v>15</v>
      </c>
      <c r="I551"/>
      <c r="J551"/>
    </row>
    <row r="552" spans="1:10" ht="15.75" x14ac:dyDescent="0.2">
      <c r="A552" s="55" t="s">
        <v>263</v>
      </c>
      <c r="B552" s="56" t="s">
        <v>205</v>
      </c>
      <c r="C552" s="56" t="s">
        <v>23</v>
      </c>
      <c r="D552" s="56"/>
      <c r="E552" s="56"/>
      <c r="F552" s="56"/>
      <c r="G552" s="57">
        <f>G557+G553</f>
        <v>656</v>
      </c>
      <c r="I552"/>
      <c r="J552"/>
    </row>
    <row r="553" spans="1:10" ht="15.75" x14ac:dyDescent="0.2">
      <c r="A553" s="55" t="s">
        <v>31</v>
      </c>
      <c r="B553" s="56" t="s">
        <v>205</v>
      </c>
      <c r="C553" s="56" t="s">
        <v>23</v>
      </c>
      <c r="D553" s="56" t="s">
        <v>23</v>
      </c>
      <c r="E553" s="56"/>
      <c r="F553" s="56"/>
      <c r="G553" s="57">
        <v>30</v>
      </c>
      <c r="I553"/>
      <c r="J553"/>
    </row>
    <row r="554" spans="1:10" ht="52.5" customHeight="1" x14ac:dyDescent="0.2">
      <c r="A554" s="55" t="s">
        <v>32</v>
      </c>
      <c r="B554" s="56" t="s">
        <v>205</v>
      </c>
      <c r="C554" s="56" t="s">
        <v>23</v>
      </c>
      <c r="D554" s="56" t="s">
        <v>23</v>
      </c>
      <c r="E554" s="56" t="s">
        <v>33</v>
      </c>
      <c r="F554" s="56"/>
      <c r="G554" s="57">
        <v>30</v>
      </c>
      <c r="I554"/>
      <c r="J554"/>
    </row>
    <row r="555" spans="1:10" ht="31.5" x14ac:dyDescent="0.2">
      <c r="A555" s="59" t="s">
        <v>18</v>
      </c>
      <c r="B555" s="56" t="s">
        <v>205</v>
      </c>
      <c r="C555" s="56" t="s">
        <v>23</v>
      </c>
      <c r="D555" s="56" t="s">
        <v>23</v>
      </c>
      <c r="E555" s="64" t="s">
        <v>34</v>
      </c>
      <c r="F555" s="56"/>
      <c r="G555" s="57">
        <v>30</v>
      </c>
      <c r="I555"/>
      <c r="J555"/>
    </row>
    <row r="556" spans="1:10" ht="47.25" x14ac:dyDescent="0.25">
      <c r="A556" s="63" t="s">
        <v>35</v>
      </c>
      <c r="B556" s="56" t="s">
        <v>205</v>
      </c>
      <c r="C556" s="56" t="s">
        <v>23</v>
      </c>
      <c r="D556" s="56" t="s">
        <v>23</v>
      </c>
      <c r="E556" s="64" t="s">
        <v>34</v>
      </c>
      <c r="F556" s="56" t="s">
        <v>36</v>
      </c>
      <c r="G556" s="57">
        <v>30</v>
      </c>
      <c r="I556"/>
      <c r="J556"/>
    </row>
    <row r="557" spans="1:10" ht="25.5" customHeight="1" x14ac:dyDescent="0.2">
      <c r="A557" s="55" t="s">
        <v>37</v>
      </c>
      <c r="B557" s="56" t="s">
        <v>205</v>
      </c>
      <c r="C557" s="56" t="s">
        <v>23</v>
      </c>
      <c r="D557" s="56" t="s">
        <v>38</v>
      </c>
      <c r="E557" s="56"/>
      <c r="F557" s="56"/>
      <c r="G557" s="57">
        <f>G558+G563+G566</f>
        <v>626</v>
      </c>
      <c r="I557"/>
      <c r="J557"/>
    </row>
    <row r="558" spans="1:10" ht="78.75" x14ac:dyDescent="0.2">
      <c r="A558" s="55" t="s">
        <v>58</v>
      </c>
      <c r="B558" s="56" t="s">
        <v>205</v>
      </c>
      <c r="C558" s="56" t="s">
        <v>23</v>
      </c>
      <c r="D558" s="56" t="s">
        <v>38</v>
      </c>
      <c r="E558" s="56" t="s">
        <v>59</v>
      </c>
      <c r="F558" s="56"/>
      <c r="G558" s="57">
        <f>G559</f>
        <v>555</v>
      </c>
      <c r="I558"/>
      <c r="J558"/>
    </row>
    <row r="559" spans="1:10" ht="31.5" x14ac:dyDescent="0.2">
      <c r="A559" s="55" t="s">
        <v>118</v>
      </c>
      <c r="B559" s="56" t="s">
        <v>205</v>
      </c>
      <c r="C559" s="56" t="s">
        <v>23</v>
      </c>
      <c r="D559" s="56" t="s">
        <v>38</v>
      </c>
      <c r="E559" s="56" t="s">
        <v>119</v>
      </c>
      <c r="F559" s="56"/>
      <c r="G559" s="57">
        <f>G560</f>
        <v>555</v>
      </c>
      <c r="I559"/>
      <c r="J559"/>
    </row>
    <row r="560" spans="1:10" ht="101.25" customHeight="1" x14ac:dyDescent="0.2">
      <c r="A560" s="55" t="s">
        <v>120</v>
      </c>
      <c r="B560" s="56" t="s">
        <v>205</v>
      </c>
      <c r="C560" s="56" t="s">
        <v>23</v>
      </c>
      <c r="D560" s="56" t="s">
        <v>38</v>
      </c>
      <c r="E560" s="56" t="s">
        <v>121</v>
      </c>
      <c r="F560" s="56"/>
      <c r="G560" s="57">
        <f>SUM(G561:G562)</f>
        <v>555</v>
      </c>
      <c r="H560" s="47"/>
      <c r="I560"/>
      <c r="J560"/>
    </row>
    <row r="561" spans="1:10" ht="104.25" customHeight="1" x14ac:dyDescent="0.2">
      <c r="A561" s="55" t="s">
        <v>64</v>
      </c>
      <c r="B561" s="56" t="s">
        <v>205</v>
      </c>
      <c r="C561" s="56" t="s">
        <v>23</v>
      </c>
      <c r="D561" s="56" t="s">
        <v>38</v>
      </c>
      <c r="E561" s="56" t="s">
        <v>121</v>
      </c>
      <c r="F561" s="56" t="s">
        <v>65</v>
      </c>
      <c r="G561" s="57">
        <v>534</v>
      </c>
      <c r="H561" s="47"/>
      <c r="I561"/>
      <c r="J561"/>
    </row>
    <row r="562" spans="1:10" ht="47.25" x14ac:dyDescent="0.25">
      <c r="A562" s="63" t="s">
        <v>35</v>
      </c>
      <c r="B562" s="56" t="s">
        <v>205</v>
      </c>
      <c r="C562" s="56" t="s">
        <v>23</v>
      </c>
      <c r="D562" s="56" t="s">
        <v>38</v>
      </c>
      <c r="E562" s="56" t="s">
        <v>121</v>
      </c>
      <c r="F562" s="56" t="s">
        <v>36</v>
      </c>
      <c r="G562" s="57">
        <v>21</v>
      </c>
      <c r="I562"/>
      <c r="J562"/>
    </row>
    <row r="563" spans="1:10" ht="63" x14ac:dyDescent="0.25">
      <c r="A563" s="63" t="s">
        <v>379</v>
      </c>
      <c r="B563" s="56" t="s">
        <v>205</v>
      </c>
      <c r="C563" s="56" t="s">
        <v>23</v>
      </c>
      <c r="D563" s="56" t="s">
        <v>38</v>
      </c>
      <c r="E563" s="56" t="s">
        <v>378</v>
      </c>
      <c r="F563" s="56"/>
      <c r="G563" s="57">
        <v>60</v>
      </c>
      <c r="I563"/>
      <c r="J563"/>
    </row>
    <row r="564" spans="1:10" ht="31.5" x14ac:dyDescent="0.25">
      <c r="A564" s="63" t="s">
        <v>18</v>
      </c>
      <c r="B564" s="56" t="s">
        <v>205</v>
      </c>
      <c r="C564" s="56" t="s">
        <v>23</v>
      </c>
      <c r="D564" s="56" t="s">
        <v>38</v>
      </c>
      <c r="E564" s="56" t="s">
        <v>380</v>
      </c>
      <c r="F564" s="56"/>
      <c r="G564" s="57">
        <v>60</v>
      </c>
      <c r="I564"/>
      <c r="J564"/>
    </row>
    <row r="565" spans="1:10" ht="47.25" x14ac:dyDescent="0.25">
      <c r="A565" s="63" t="s">
        <v>35</v>
      </c>
      <c r="B565" s="56" t="s">
        <v>205</v>
      </c>
      <c r="C565" s="56" t="s">
        <v>23</v>
      </c>
      <c r="D565" s="56" t="s">
        <v>38</v>
      </c>
      <c r="E565" s="56" t="s">
        <v>380</v>
      </c>
      <c r="F565" s="56" t="s">
        <v>36</v>
      </c>
      <c r="G565" s="57">
        <v>60</v>
      </c>
      <c r="H565"/>
      <c r="I565"/>
      <c r="J565"/>
    </row>
    <row r="566" spans="1:10" ht="78.75" x14ac:dyDescent="0.25">
      <c r="A566" s="63" t="s">
        <v>376</v>
      </c>
      <c r="B566" s="56" t="s">
        <v>205</v>
      </c>
      <c r="C566" s="56" t="s">
        <v>23</v>
      </c>
      <c r="D566" s="56" t="s">
        <v>38</v>
      </c>
      <c r="E566" s="56" t="s">
        <v>375</v>
      </c>
      <c r="F566" s="56"/>
      <c r="G566" s="57">
        <v>11</v>
      </c>
      <c r="H566"/>
      <c r="I566"/>
      <c r="J566"/>
    </row>
    <row r="567" spans="1:10" ht="31.5" x14ac:dyDescent="0.25">
      <c r="A567" s="63" t="s">
        <v>18</v>
      </c>
      <c r="B567" s="56" t="s">
        <v>205</v>
      </c>
      <c r="C567" s="56" t="s">
        <v>23</v>
      </c>
      <c r="D567" s="56" t="s">
        <v>38</v>
      </c>
      <c r="E567" s="56" t="s">
        <v>377</v>
      </c>
      <c r="F567" s="56"/>
      <c r="G567" s="57">
        <v>11</v>
      </c>
      <c r="H567"/>
      <c r="I567"/>
      <c r="J567"/>
    </row>
    <row r="568" spans="1:10" ht="47.25" x14ac:dyDescent="0.25">
      <c r="A568" s="63" t="s">
        <v>35</v>
      </c>
      <c r="B568" s="56" t="s">
        <v>205</v>
      </c>
      <c r="C568" s="56" t="s">
        <v>23</v>
      </c>
      <c r="D568" s="56" t="s">
        <v>38</v>
      </c>
      <c r="E568" s="56" t="s">
        <v>377</v>
      </c>
      <c r="F568" s="56" t="s">
        <v>36</v>
      </c>
      <c r="G568" s="57">
        <v>11</v>
      </c>
      <c r="H568"/>
      <c r="I568"/>
      <c r="J568"/>
    </row>
    <row r="569" spans="1:10" ht="15.75" x14ac:dyDescent="0.2">
      <c r="A569" s="55" t="s">
        <v>42</v>
      </c>
      <c r="B569" s="56" t="s">
        <v>205</v>
      </c>
      <c r="C569" s="56" t="s">
        <v>43</v>
      </c>
      <c r="D569" s="56"/>
      <c r="E569" s="56"/>
      <c r="F569" s="56"/>
      <c r="G569" s="57">
        <v>24</v>
      </c>
      <c r="H569"/>
      <c r="I569"/>
      <c r="J569"/>
    </row>
    <row r="570" spans="1:10" ht="15.75" x14ac:dyDescent="0.2">
      <c r="A570" s="55" t="s">
        <v>186</v>
      </c>
      <c r="B570" s="56" t="s">
        <v>205</v>
      </c>
      <c r="C570" s="56" t="s">
        <v>43</v>
      </c>
      <c r="D570" s="56" t="s">
        <v>45</v>
      </c>
      <c r="E570" s="56"/>
      <c r="F570" s="56"/>
      <c r="G570" s="57">
        <v>24</v>
      </c>
      <c r="H570"/>
      <c r="I570"/>
      <c r="J570"/>
    </row>
    <row r="571" spans="1:10" ht="55.5" customHeight="1" x14ac:dyDescent="0.2">
      <c r="A571" s="55" t="s">
        <v>127</v>
      </c>
      <c r="B571" s="56" t="s">
        <v>205</v>
      </c>
      <c r="C571" s="56" t="s">
        <v>43</v>
      </c>
      <c r="D571" s="56" t="s">
        <v>45</v>
      </c>
      <c r="E571" s="56" t="s">
        <v>128</v>
      </c>
      <c r="F571" s="56"/>
      <c r="G571" s="57">
        <v>24</v>
      </c>
      <c r="H571"/>
      <c r="I571"/>
      <c r="J571"/>
    </row>
    <row r="572" spans="1:10" ht="15.75" x14ac:dyDescent="0.2">
      <c r="A572" s="59" t="s">
        <v>236</v>
      </c>
      <c r="B572" s="56" t="s">
        <v>205</v>
      </c>
      <c r="C572" s="56" t="s">
        <v>43</v>
      </c>
      <c r="D572" s="56" t="s">
        <v>45</v>
      </c>
      <c r="E572" s="56" t="s">
        <v>304</v>
      </c>
      <c r="F572" s="56"/>
      <c r="G572" s="57">
        <v>24</v>
      </c>
      <c r="H572"/>
      <c r="I572"/>
      <c r="J572"/>
    </row>
    <row r="573" spans="1:10" ht="78.75" x14ac:dyDescent="0.2">
      <c r="A573" s="59" t="s">
        <v>317</v>
      </c>
      <c r="B573" s="56" t="s">
        <v>205</v>
      </c>
      <c r="C573" s="56" t="s">
        <v>43</v>
      </c>
      <c r="D573" s="56" t="s">
        <v>45</v>
      </c>
      <c r="E573" s="56" t="s">
        <v>332</v>
      </c>
      <c r="F573" s="56"/>
      <c r="G573" s="57">
        <v>24</v>
      </c>
      <c r="H573"/>
      <c r="I573"/>
      <c r="J573"/>
    </row>
    <row r="574" spans="1:10" ht="47.25" x14ac:dyDescent="0.25">
      <c r="A574" s="63" t="s">
        <v>35</v>
      </c>
      <c r="B574" s="56" t="s">
        <v>205</v>
      </c>
      <c r="C574" s="56" t="s">
        <v>43</v>
      </c>
      <c r="D574" s="56" t="s">
        <v>45</v>
      </c>
      <c r="E574" s="56" t="s">
        <v>332</v>
      </c>
      <c r="F574" s="56" t="s">
        <v>36</v>
      </c>
      <c r="G574" s="57">
        <v>24</v>
      </c>
      <c r="H574"/>
      <c r="I574"/>
      <c r="J574"/>
    </row>
    <row r="575" spans="1:10" ht="15.75" x14ac:dyDescent="0.2">
      <c r="A575" s="55" t="s">
        <v>133</v>
      </c>
      <c r="B575" s="56" t="s">
        <v>205</v>
      </c>
      <c r="C575" s="56" t="s">
        <v>134</v>
      </c>
      <c r="D575" s="56"/>
      <c r="E575" s="56"/>
      <c r="F575" s="56"/>
      <c r="G575" s="57">
        <f>G576+G581</f>
        <v>7197.6</v>
      </c>
      <c r="H575"/>
      <c r="I575"/>
      <c r="J575"/>
    </row>
    <row r="576" spans="1:10" ht="15.75" x14ac:dyDescent="0.2">
      <c r="A576" s="55" t="s">
        <v>264</v>
      </c>
      <c r="B576" s="56" t="s">
        <v>205</v>
      </c>
      <c r="C576" s="56" t="s">
        <v>134</v>
      </c>
      <c r="D576" s="56" t="s">
        <v>45</v>
      </c>
      <c r="E576" s="56"/>
      <c r="F576" s="56"/>
      <c r="G576" s="57">
        <f>G577</f>
        <v>768.9</v>
      </c>
      <c r="H576"/>
      <c r="I576"/>
      <c r="J576"/>
    </row>
    <row r="577" spans="1:10" ht="31.5" x14ac:dyDescent="0.2">
      <c r="A577" s="55" t="s">
        <v>55</v>
      </c>
      <c r="B577" s="56" t="s">
        <v>205</v>
      </c>
      <c r="C577" s="56" t="s">
        <v>134</v>
      </c>
      <c r="D577" s="56" t="s">
        <v>45</v>
      </c>
      <c r="E577" s="56" t="s">
        <v>136</v>
      </c>
      <c r="F577" s="56"/>
      <c r="G577" s="57">
        <f>G578</f>
        <v>768.9</v>
      </c>
      <c r="H577"/>
      <c r="I577"/>
      <c r="J577"/>
    </row>
    <row r="578" spans="1:10" ht="31.5" x14ac:dyDescent="0.2">
      <c r="A578" s="55" t="s">
        <v>137</v>
      </c>
      <c r="B578" s="56" t="s">
        <v>205</v>
      </c>
      <c r="C578" s="56" t="s">
        <v>134</v>
      </c>
      <c r="D578" s="56" t="s">
        <v>45</v>
      </c>
      <c r="E578" s="56" t="s">
        <v>138</v>
      </c>
      <c r="F578" s="56"/>
      <c r="G578" s="57">
        <f>G579</f>
        <v>768.9</v>
      </c>
      <c r="H578"/>
      <c r="I578"/>
      <c r="J578"/>
    </row>
    <row r="579" spans="1:10" ht="15.75" x14ac:dyDescent="0.2">
      <c r="A579" s="55" t="s">
        <v>265</v>
      </c>
      <c r="B579" s="56" t="s">
        <v>205</v>
      </c>
      <c r="C579" s="56" t="s">
        <v>134</v>
      </c>
      <c r="D579" s="56" t="s">
        <v>45</v>
      </c>
      <c r="E579" s="56" t="s">
        <v>266</v>
      </c>
      <c r="F579" s="56"/>
      <c r="G579" s="57">
        <f>G580</f>
        <v>768.9</v>
      </c>
      <c r="H579"/>
      <c r="I579"/>
      <c r="J579"/>
    </row>
    <row r="580" spans="1:10" ht="31.5" x14ac:dyDescent="0.2">
      <c r="A580" s="59" t="s">
        <v>84</v>
      </c>
      <c r="B580" s="56" t="s">
        <v>205</v>
      </c>
      <c r="C580" s="56" t="s">
        <v>134</v>
      </c>
      <c r="D580" s="56" t="s">
        <v>45</v>
      </c>
      <c r="E580" s="56" t="s">
        <v>266</v>
      </c>
      <c r="F580" s="56" t="s">
        <v>85</v>
      </c>
      <c r="G580" s="57">
        <v>768.9</v>
      </c>
      <c r="H580"/>
      <c r="I580"/>
      <c r="J580"/>
    </row>
    <row r="581" spans="1:10" ht="15.75" x14ac:dyDescent="0.2">
      <c r="A581" s="55" t="s">
        <v>267</v>
      </c>
      <c r="B581" s="56" t="s">
        <v>205</v>
      </c>
      <c r="C581" s="56" t="s">
        <v>134</v>
      </c>
      <c r="D581" s="56" t="s">
        <v>14</v>
      </c>
      <c r="E581" s="56"/>
      <c r="F581" s="56"/>
      <c r="G581" s="57">
        <f>G582+G591+G594+G598+G602+G588+G585</f>
        <v>6428.7000000000007</v>
      </c>
      <c r="I581"/>
      <c r="J581"/>
    </row>
    <row r="582" spans="1:10" ht="63" x14ac:dyDescent="0.2">
      <c r="A582" s="55" t="s">
        <v>268</v>
      </c>
      <c r="B582" s="56" t="s">
        <v>205</v>
      </c>
      <c r="C582" s="56" t="s">
        <v>134</v>
      </c>
      <c r="D582" s="56" t="s">
        <v>14</v>
      </c>
      <c r="E582" s="56" t="s">
        <v>269</v>
      </c>
      <c r="F582" s="56"/>
      <c r="G582" s="57">
        <f>G583</f>
        <v>1266.3</v>
      </c>
      <c r="I582"/>
      <c r="J582"/>
    </row>
    <row r="583" spans="1:10" ht="31.5" x14ac:dyDescent="0.2">
      <c r="A583" s="55" t="s">
        <v>270</v>
      </c>
      <c r="B583" s="56" t="s">
        <v>205</v>
      </c>
      <c r="C583" s="56" t="s">
        <v>134</v>
      </c>
      <c r="D583" s="56" t="s">
        <v>14</v>
      </c>
      <c r="E583" s="56" t="s">
        <v>271</v>
      </c>
      <c r="F583" s="56"/>
      <c r="G583" s="57">
        <f>G584</f>
        <v>1266.3</v>
      </c>
      <c r="I583"/>
      <c r="J583"/>
    </row>
    <row r="584" spans="1:10" ht="31.5" x14ac:dyDescent="0.2">
      <c r="A584" s="59" t="s">
        <v>84</v>
      </c>
      <c r="B584" s="56" t="s">
        <v>205</v>
      </c>
      <c r="C584" s="56" t="s">
        <v>134</v>
      </c>
      <c r="D584" s="56" t="s">
        <v>14</v>
      </c>
      <c r="E584" s="56" t="s">
        <v>271</v>
      </c>
      <c r="F584" s="56" t="s">
        <v>85</v>
      </c>
      <c r="G584" s="57">
        <v>1266.3</v>
      </c>
      <c r="H584" s="45"/>
      <c r="I584"/>
      <c r="J584"/>
    </row>
    <row r="585" spans="1:10" ht="63" x14ac:dyDescent="0.2">
      <c r="A585" s="59" t="s">
        <v>300</v>
      </c>
      <c r="B585" s="56" t="s">
        <v>205</v>
      </c>
      <c r="C585" s="56" t="s">
        <v>134</v>
      </c>
      <c r="D585" s="56" t="s">
        <v>14</v>
      </c>
      <c r="E585" s="56" t="s">
        <v>301</v>
      </c>
      <c r="F585" s="56"/>
      <c r="G585" s="57">
        <f>G586</f>
        <v>1951</v>
      </c>
      <c r="I585"/>
      <c r="J585"/>
    </row>
    <row r="586" spans="1:10" ht="115.5" customHeight="1" x14ac:dyDescent="0.2">
      <c r="A586" s="59" t="s">
        <v>398</v>
      </c>
      <c r="B586" s="56" t="s">
        <v>205</v>
      </c>
      <c r="C586" s="56" t="s">
        <v>134</v>
      </c>
      <c r="D586" s="56" t="s">
        <v>14</v>
      </c>
      <c r="E586" s="56" t="s">
        <v>336</v>
      </c>
      <c r="F586" s="56"/>
      <c r="G586" s="57">
        <f>G587</f>
        <v>1951</v>
      </c>
      <c r="I586"/>
      <c r="J586"/>
    </row>
    <row r="587" spans="1:10" ht="31.5" x14ac:dyDescent="0.2">
      <c r="A587" s="59" t="s">
        <v>84</v>
      </c>
      <c r="B587" s="56" t="s">
        <v>205</v>
      </c>
      <c r="C587" s="56" t="s">
        <v>134</v>
      </c>
      <c r="D587" s="56" t="s">
        <v>14</v>
      </c>
      <c r="E587" s="56" t="s">
        <v>336</v>
      </c>
      <c r="F587" s="56" t="s">
        <v>85</v>
      </c>
      <c r="G587" s="57">
        <v>1951</v>
      </c>
      <c r="I587"/>
      <c r="J587"/>
    </row>
    <row r="588" spans="1:10" ht="63" x14ac:dyDescent="0.25">
      <c r="A588" s="63" t="s">
        <v>299</v>
      </c>
      <c r="B588" s="56" t="s">
        <v>205</v>
      </c>
      <c r="C588" s="56" t="s">
        <v>134</v>
      </c>
      <c r="D588" s="56" t="s">
        <v>14</v>
      </c>
      <c r="E588" s="56" t="s">
        <v>297</v>
      </c>
      <c r="F588" s="56"/>
      <c r="G588" s="57">
        <v>50</v>
      </c>
      <c r="I588"/>
      <c r="J588"/>
    </row>
    <row r="589" spans="1:10" ht="31.5" x14ac:dyDescent="0.2">
      <c r="A589" s="59" t="s">
        <v>18</v>
      </c>
      <c r="B589" s="56" t="s">
        <v>205</v>
      </c>
      <c r="C589" s="56" t="s">
        <v>134</v>
      </c>
      <c r="D589" s="56" t="s">
        <v>14</v>
      </c>
      <c r="E589" s="56" t="s">
        <v>298</v>
      </c>
      <c r="F589" s="56"/>
      <c r="G589" s="57">
        <v>50</v>
      </c>
      <c r="I589"/>
      <c r="J589"/>
    </row>
    <row r="590" spans="1:10" ht="31.5" x14ac:dyDescent="0.2">
      <c r="A590" s="59" t="s">
        <v>84</v>
      </c>
      <c r="B590" s="56" t="s">
        <v>205</v>
      </c>
      <c r="C590" s="56" t="s">
        <v>134</v>
      </c>
      <c r="D590" s="56" t="s">
        <v>14</v>
      </c>
      <c r="E590" s="56" t="s">
        <v>298</v>
      </c>
      <c r="F590" s="56" t="s">
        <v>85</v>
      </c>
      <c r="G590" s="57">
        <v>50</v>
      </c>
      <c r="I590"/>
      <c r="J590"/>
    </row>
    <row r="591" spans="1:10" ht="78.75" x14ac:dyDescent="0.25">
      <c r="A591" s="78" t="s">
        <v>372</v>
      </c>
      <c r="B591" s="56" t="s">
        <v>205</v>
      </c>
      <c r="C591" s="56" t="s">
        <v>134</v>
      </c>
      <c r="D591" s="56" t="s">
        <v>14</v>
      </c>
      <c r="E591" s="64" t="s">
        <v>272</v>
      </c>
      <c r="F591" s="56"/>
      <c r="G591" s="57">
        <v>690</v>
      </c>
      <c r="I591"/>
      <c r="J591"/>
    </row>
    <row r="592" spans="1:10" ht="31.5" x14ac:dyDescent="0.25">
      <c r="A592" s="58" t="s">
        <v>54</v>
      </c>
      <c r="B592" s="56" t="s">
        <v>205</v>
      </c>
      <c r="C592" s="56" t="s">
        <v>134</v>
      </c>
      <c r="D592" s="56" t="s">
        <v>14</v>
      </c>
      <c r="E592" s="64" t="s">
        <v>273</v>
      </c>
      <c r="F592" s="56"/>
      <c r="G592" s="57">
        <v>690</v>
      </c>
      <c r="I592"/>
      <c r="J592"/>
    </row>
    <row r="593" spans="1:10" ht="31.5" x14ac:dyDescent="0.2">
      <c r="A593" s="59" t="s">
        <v>84</v>
      </c>
      <c r="B593" s="56" t="s">
        <v>205</v>
      </c>
      <c r="C593" s="56" t="s">
        <v>134</v>
      </c>
      <c r="D593" s="56" t="s">
        <v>14</v>
      </c>
      <c r="E593" s="64" t="s">
        <v>273</v>
      </c>
      <c r="F593" s="56" t="s">
        <v>85</v>
      </c>
      <c r="G593" s="57">
        <v>690</v>
      </c>
      <c r="I593"/>
      <c r="J593"/>
    </row>
    <row r="594" spans="1:10" ht="62.25" customHeight="1" x14ac:dyDescent="0.2">
      <c r="A594" s="69" t="s">
        <v>354</v>
      </c>
      <c r="B594" s="56" t="s">
        <v>205</v>
      </c>
      <c r="C594" s="56" t="s">
        <v>134</v>
      </c>
      <c r="D594" s="56" t="s">
        <v>14</v>
      </c>
      <c r="E594" s="56" t="s">
        <v>274</v>
      </c>
      <c r="F594" s="56"/>
      <c r="G594" s="57">
        <f>G595</f>
        <v>170</v>
      </c>
      <c r="I594"/>
      <c r="J594"/>
    </row>
    <row r="595" spans="1:10" ht="31.5" x14ac:dyDescent="0.25">
      <c r="A595" s="58" t="s">
        <v>54</v>
      </c>
      <c r="B595" s="56" t="s">
        <v>205</v>
      </c>
      <c r="C595" s="56" t="s">
        <v>134</v>
      </c>
      <c r="D595" s="56" t="s">
        <v>14</v>
      </c>
      <c r="E595" s="56" t="s">
        <v>275</v>
      </c>
      <c r="F595" s="56"/>
      <c r="G595" s="57">
        <f>SUM(G596:G597)</f>
        <v>170</v>
      </c>
      <c r="I595"/>
      <c r="J595"/>
    </row>
    <row r="596" spans="1:10" ht="39" customHeight="1" x14ac:dyDescent="0.25">
      <c r="A596" s="63" t="s">
        <v>213</v>
      </c>
      <c r="B596" s="56" t="s">
        <v>205</v>
      </c>
      <c r="C596" s="56" t="s">
        <v>134</v>
      </c>
      <c r="D596" s="56" t="s">
        <v>14</v>
      </c>
      <c r="E596" s="56" t="s">
        <v>275</v>
      </c>
      <c r="F596" s="56" t="s">
        <v>36</v>
      </c>
      <c r="G596" s="57">
        <v>20</v>
      </c>
      <c r="I596"/>
      <c r="J596"/>
    </row>
    <row r="597" spans="1:10" ht="31.5" x14ac:dyDescent="0.2">
      <c r="A597" s="59" t="s">
        <v>84</v>
      </c>
      <c r="B597" s="56" t="s">
        <v>205</v>
      </c>
      <c r="C597" s="56" t="s">
        <v>134</v>
      </c>
      <c r="D597" s="56" t="s">
        <v>14</v>
      </c>
      <c r="E597" s="56" t="s">
        <v>275</v>
      </c>
      <c r="F597" s="56" t="s">
        <v>85</v>
      </c>
      <c r="G597" s="57">
        <v>150</v>
      </c>
      <c r="I597"/>
      <c r="J597"/>
    </row>
    <row r="598" spans="1:10" ht="31.5" x14ac:dyDescent="0.25">
      <c r="A598" s="63" t="s">
        <v>55</v>
      </c>
      <c r="B598" s="56" t="s">
        <v>205</v>
      </c>
      <c r="C598" s="56" t="s">
        <v>134</v>
      </c>
      <c r="D598" s="56" t="s">
        <v>14</v>
      </c>
      <c r="E598" s="56" t="s">
        <v>136</v>
      </c>
      <c r="F598" s="56"/>
      <c r="G598" s="57">
        <f>G599</f>
        <v>4.4000000000000004</v>
      </c>
      <c r="I598"/>
      <c r="J598"/>
    </row>
    <row r="599" spans="1:10" ht="31.5" x14ac:dyDescent="0.25">
      <c r="A599" s="63" t="s">
        <v>137</v>
      </c>
      <c r="B599" s="56" t="s">
        <v>205</v>
      </c>
      <c r="C599" s="56" t="s">
        <v>134</v>
      </c>
      <c r="D599" s="56" t="s">
        <v>14</v>
      </c>
      <c r="E599" s="56" t="s">
        <v>138</v>
      </c>
      <c r="F599" s="56"/>
      <c r="G599" s="57">
        <v>4.4000000000000004</v>
      </c>
      <c r="I599"/>
      <c r="J599"/>
    </row>
    <row r="600" spans="1:10" ht="93.75" customHeight="1" x14ac:dyDescent="0.25">
      <c r="A600" s="78" t="s">
        <v>276</v>
      </c>
      <c r="B600" s="56" t="s">
        <v>205</v>
      </c>
      <c r="C600" s="56" t="s">
        <v>134</v>
      </c>
      <c r="D600" s="56" t="s">
        <v>14</v>
      </c>
      <c r="E600" s="56" t="s">
        <v>277</v>
      </c>
      <c r="F600" s="56"/>
      <c r="G600" s="57">
        <v>4.4000000000000004</v>
      </c>
      <c r="I600"/>
      <c r="J600"/>
    </row>
    <row r="601" spans="1:10" ht="44.25" customHeight="1" x14ac:dyDescent="0.2">
      <c r="A601" s="59" t="s">
        <v>213</v>
      </c>
      <c r="B601" s="56" t="s">
        <v>205</v>
      </c>
      <c r="C601" s="56" t="s">
        <v>134</v>
      </c>
      <c r="D601" s="56" t="s">
        <v>14</v>
      </c>
      <c r="E601" s="56" t="s">
        <v>277</v>
      </c>
      <c r="F601" s="56" t="s">
        <v>36</v>
      </c>
      <c r="G601" s="57">
        <v>4.4000000000000004</v>
      </c>
      <c r="I601"/>
      <c r="J601"/>
    </row>
    <row r="602" spans="1:10" ht="52.5" customHeight="1" x14ac:dyDescent="0.2">
      <c r="A602" s="55" t="s">
        <v>127</v>
      </c>
      <c r="B602" s="56" t="s">
        <v>205</v>
      </c>
      <c r="C602" s="56" t="s">
        <v>134</v>
      </c>
      <c r="D602" s="56" t="s">
        <v>14</v>
      </c>
      <c r="E602" s="56" t="s">
        <v>128</v>
      </c>
      <c r="F602" s="56"/>
      <c r="G602" s="57">
        <f>G603+G606</f>
        <v>2297</v>
      </c>
      <c r="I602"/>
      <c r="J602"/>
    </row>
    <row r="603" spans="1:10" ht="15.75" x14ac:dyDescent="0.2">
      <c r="A603" s="55" t="s">
        <v>159</v>
      </c>
      <c r="B603" s="56" t="s">
        <v>205</v>
      </c>
      <c r="C603" s="56" t="s">
        <v>134</v>
      </c>
      <c r="D603" s="56" t="s">
        <v>14</v>
      </c>
      <c r="E603" s="56" t="s">
        <v>160</v>
      </c>
      <c r="F603" s="56"/>
      <c r="G603" s="57">
        <f>G604</f>
        <v>380</v>
      </c>
      <c r="I603"/>
      <c r="J603"/>
    </row>
    <row r="604" spans="1:10" ht="31.5" x14ac:dyDescent="0.2">
      <c r="A604" s="55" t="s">
        <v>161</v>
      </c>
      <c r="B604" s="56" t="s">
        <v>205</v>
      </c>
      <c r="C604" s="56" t="s">
        <v>134</v>
      </c>
      <c r="D604" s="56" t="s">
        <v>14</v>
      </c>
      <c r="E604" s="56" t="s">
        <v>162</v>
      </c>
      <c r="F604" s="56"/>
      <c r="G604" s="57">
        <f>G605</f>
        <v>380</v>
      </c>
      <c r="I604"/>
      <c r="J604"/>
    </row>
    <row r="605" spans="1:10" ht="31.5" x14ac:dyDescent="0.2">
      <c r="A605" s="59" t="s">
        <v>84</v>
      </c>
      <c r="B605" s="56" t="s">
        <v>205</v>
      </c>
      <c r="C605" s="56" t="s">
        <v>134</v>
      </c>
      <c r="D605" s="56" t="s">
        <v>14</v>
      </c>
      <c r="E605" s="56" t="s">
        <v>162</v>
      </c>
      <c r="F605" s="56" t="s">
        <v>85</v>
      </c>
      <c r="G605" s="57">
        <v>380</v>
      </c>
      <c r="I605"/>
      <c r="J605"/>
    </row>
    <row r="606" spans="1:10" ht="31.5" x14ac:dyDescent="0.2">
      <c r="A606" s="59" t="s">
        <v>129</v>
      </c>
      <c r="B606" s="56" t="s">
        <v>205</v>
      </c>
      <c r="C606" s="56" t="s">
        <v>134</v>
      </c>
      <c r="D606" s="56" t="s">
        <v>14</v>
      </c>
      <c r="E606" s="56" t="s">
        <v>130</v>
      </c>
      <c r="F606" s="56"/>
      <c r="G606" s="57">
        <f>G607</f>
        <v>1917</v>
      </c>
      <c r="I606"/>
      <c r="J606"/>
    </row>
    <row r="607" spans="1:10" ht="78.75" x14ac:dyDescent="0.2">
      <c r="A607" s="59" t="s">
        <v>373</v>
      </c>
      <c r="B607" s="56" t="s">
        <v>205</v>
      </c>
      <c r="C607" s="56" t="s">
        <v>134</v>
      </c>
      <c r="D607" s="56" t="s">
        <v>14</v>
      </c>
      <c r="E607" s="56" t="s">
        <v>353</v>
      </c>
      <c r="F607" s="56"/>
      <c r="G607" s="57">
        <f>G608</f>
        <v>1917</v>
      </c>
      <c r="I607"/>
      <c r="J607"/>
    </row>
    <row r="608" spans="1:10" ht="31.5" x14ac:dyDescent="0.2">
      <c r="A608" s="59" t="s">
        <v>84</v>
      </c>
      <c r="B608" s="56" t="s">
        <v>205</v>
      </c>
      <c r="C608" s="56" t="s">
        <v>134</v>
      </c>
      <c r="D608" s="56" t="s">
        <v>14</v>
      </c>
      <c r="E608" s="56" t="s">
        <v>353</v>
      </c>
      <c r="F608" s="56" t="s">
        <v>85</v>
      </c>
      <c r="G608" s="57">
        <v>1917</v>
      </c>
      <c r="H608" s="47"/>
      <c r="I608"/>
      <c r="J608"/>
    </row>
    <row r="609" spans="1:10" ht="15.75" x14ac:dyDescent="0.2">
      <c r="A609" s="55" t="s">
        <v>149</v>
      </c>
      <c r="B609" s="56" t="s">
        <v>205</v>
      </c>
      <c r="C609" s="56" t="s">
        <v>150</v>
      </c>
      <c r="D609" s="56"/>
      <c r="E609" s="56"/>
      <c r="F609" s="56"/>
      <c r="G609" s="57">
        <f>G610</f>
        <v>974</v>
      </c>
      <c r="I609"/>
      <c r="J609"/>
    </row>
    <row r="610" spans="1:10" ht="15.75" x14ac:dyDescent="0.2">
      <c r="A610" s="55" t="s">
        <v>151</v>
      </c>
      <c r="B610" s="56" t="s">
        <v>205</v>
      </c>
      <c r="C610" s="56" t="s">
        <v>150</v>
      </c>
      <c r="D610" s="56" t="s">
        <v>89</v>
      </c>
      <c r="E610" s="56"/>
      <c r="F610" s="56"/>
      <c r="G610" s="57">
        <f>G612</f>
        <v>974</v>
      </c>
      <c r="I610"/>
      <c r="J610"/>
    </row>
    <row r="611" spans="1:10" ht="51" customHeight="1" x14ac:dyDescent="0.2">
      <c r="A611" s="55" t="s">
        <v>404</v>
      </c>
      <c r="B611" s="56" t="s">
        <v>205</v>
      </c>
      <c r="C611" s="56" t="s">
        <v>150</v>
      </c>
      <c r="D611" s="56" t="s">
        <v>89</v>
      </c>
      <c r="E611" s="56" t="s">
        <v>152</v>
      </c>
      <c r="F611" s="56"/>
      <c r="G611" s="57">
        <f>G612</f>
        <v>974</v>
      </c>
      <c r="I611"/>
      <c r="J611"/>
    </row>
    <row r="612" spans="1:10" ht="31.5" x14ac:dyDescent="0.2">
      <c r="A612" s="59" t="s">
        <v>18</v>
      </c>
      <c r="B612" s="56" t="s">
        <v>205</v>
      </c>
      <c r="C612" s="56" t="s">
        <v>150</v>
      </c>
      <c r="D612" s="56" t="s">
        <v>89</v>
      </c>
      <c r="E612" s="56" t="s">
        <v>153</v>
      </c>
      <c r="F612" s="56"/>
      <c r="G612" s="57">
        <f>G614+G613</f>
        <v>974</v>
      </c>
      <c r="I612"/>
      <c r="J612"/>
    </row>
    <row r="613" spans="1:10" ht="104.25" customHeight="1" x14ac:dyDescent="0.2">
      <c r="A613" s="55" t="s">
        <v>64</v>
      </c>
      <c r="B613" s="56" t="s">
        <v>205</v>
      </c>
      <c r="C613" s="56" t="s">
        <v>150</v>
      </c>
      <c r="D613" s="56" t="s">
        <v>89</v>
      </c>
      <c r="E613" s="56" t="s">
        <v>153</v>
      </c>
      <c r="F613" s="56" t="s">
        <v>65</v>
      </c>
      <c r="G613" s="57">
        <v>47.8</v>
      </c>
    </row>
    <row r="614" spans="1:10" ht="47.25" x14ac:dyDescent="0.25">
      <c r="A614" s="63" t="s">
        <v>35</v>
      </c>
      <c r="B614" s="56" t="s">
        <v>205</v>
      </c>
      <c r="C614" s="56" t="s">
        <v>150</v>
      </c>
      <c r="D614" s="56" t="s">
        <v>89</v>
      </c>
      <c r="E614" s="56" t="s">
        <v>153</v>
      </c>
      <c r="F614" s="56" t="s">
        <v>36</v>
      </c>
      <c r="G614" s="57">
        <v>926.2</v>
      </c>
    </row>
    <row r="615" spans="1:10" ht="15.75" x14ac:dyDescent="0.2">
      <c r="A615" s="55" t="s">
        <v>278</v>
      </c>
      <c r="B615" s="56" t="s">
        <v>205</v>
      </c>
      <c r="C615" s="56" t="s">
        <v>279</v>
      </c>
      <c r="D615" s="56"/>
      <c r="E615" s="56"/>
      <c r="F615" s="56"/>
      <c r="G615" s="57">
        <f>G616</f>
        <v>176</v>
      </c>
    </row>
    <row r="616" spans="1:10" ht="15.75" x14ac:dyDescent="0.2">
      <c r="A616" s="55" t="s">
        <v>280</v>
      </c>
      <c r="B616" s="56" t="s">
        <v>205</v>
      </c>
      <c r="C616" s="56" t="s">
        <v>279</v>
      </c>
      <c r="D616" s="56" t="s">
        <v>89</v>
      </c>
      <c r="E616" s="56" t="s">
        <v>281</v>
      </c>
      <c r="F616" s="56"/>
      <c r="G616" s="57">
        <f>G617</f>
        <v>176</v>
      </c>
    </row>
    <row r="617" spans="1:10" ht="31.5" x14ac:dyDescent="0.2">
      <c r="A617" s="55" t="s">
        <v>55</v>
      </c>
      <c r="B617" s="56" t="s">
        <v>205</v>
      </c>
      <c r="C617" s="56" t="s">
        <v>279</v>
      </c>
      <c r="D617" s="56" t="s">
        <v>89</v>
      </c>
      <c r="E617" s="56" t="s">
        <v>136</v>
      </c>
      <c r="F617" s="56"/>
      <c r="G617" s="57">
        <f>G618</f>
        <v>176</v>
      </c>
    </row>
    <row r="618" spans="1:10" ht="31.5" x14ac:dyDescent="0.25">
      <c r="A618" s="58" t="s">
        <v>187</v>
      </c>
      <c r="B618" s="56" t="s">
        <v>205</v>
      </c>
      <c r="C618" s="56" t="s">
        <v>279</v>
      </c>
      <c r="D618" s="56" t="s">
        <v>89</v>
      </c>
      <c r="E618" s="56" t="s">
        <v>188</v>
      </c>
      <c r="F618" s="56"/>
      <c r="G618" s="57">
        <f>G619</f>
        <v>176</v>
      </c>
    </row>
    <row r="619" spans="1:10" ht="31.5" x14ac:dyDescent="0.2">
      <c r="A619" s="55" t="s">
        <v>282</v>
      </c>
      <c r="B619" s="56" t="s">
        <v>205</v>
      </c>
      <c r="C619" s="56" t="s">
        <v>279</v>
      </c>
      <c r="D619" s="56" t="s">
        <v>89</v>
      </c>
      <c r="E619" s="64" t="s">
        <v>283</v>
      </c>
      <c r="F619" s="56"/>
      <c r="G619" s="57">
        <f>G620</f>
        <v>176</v>
      </c>
    </row>
    <row r="620" spans="1:10" ht="47.25" x14ac:dyDescent="0.25">
      <c r="A620" s="63" t="s">
        <v>35</v>
      </c>
      <c r="B620" s="56" t="s">
        <v>205</v>
      </c>
      <c r="C620" s="56" t="s">
        <v>279</v>
      </c>
      <c r="D620" s="56" t="s">
        <v>89</v>
      </c>
      <c r="E620" s="64" t="s">
        <v>283</v>
      </c>
      <c r="F620" s="56" t="s">
        <v>36</v>
      </c>
      <c r="G620" s="57">
        <v>176</v>
      </c>
      <c r="H620" s="47"/>
    </row>
    <row r="621" spans="1:10" s="3" customFormat="1" ht="35.25" hidden="1" customHeight="1" x14ac:dyDescent="0.2">
      <c r="A621" s="37"/>
      <c r="B621" s="38"/>
      <c r="C621" s="38"/>
      <c r="D621" s="38"/>
      <c r="E621" s="38"/>
      <c r="F621" s="38"/>
      <c r="G621" s="6">
        <f>G349+G242+G78+G12</f>
        <v>559016.90000000014</v>
      </c>
      <c r="H621" s="19"/>
      <c r="I621" s="8"/>
      <c r="J621" s="19"/>
    </row>
    <row r="622" spans="1:10" ht="33" customHeight="1" x14ac:dyDescent="0.2">
      <c r="A622" s="39"/>
      <c r="B622" s="39"/>
      <c r="C622" s="39"/>
      <c r="D622" s="39"/>
      <c r="E622" s="40"/>
      <c r="F622" s="39"/>
      <c r="G622" s="24"/>
    </row>
    <row r="624" spans="1:10" ht="18.75" x14ac:dyDescent="0.2">
      <c r="G624" s="5"/>
    </row>
  </sheetData>
  <mergeCells count="15">
    <mergeCell ref="D1:G1"/>
    <mergeCell ref="D2:G2"/>
    <mergeCell ref="D3:G3"/>
    <mergeCell ref="D4:G4"/>
    <mergeCell ref="A6:G6"/>
    <mergeCell ref="A7:G7"/>
    <mergeCell ref="A8:G8"/>
    <mergeCell ref="A9:G9"/>
    <mergeCell ref="A10:A11"/>
    <mergeCell ref="B10:B11"/>
    <mergeCell ref="C10:C11"/>
    <mergeCell ref="D10:D11"/>
    <mergeCell ref="E10:E11"/>
    <mergeCell ref="F10:F11"/>
    <mergeCell ref="G10:G11"/>
  </mergeCells>
  <printOptions horizontalCentered="1"/>
  <pageMargins left="0.78740157480314965" right="0.39370078740157483" top="0.59055118110236227" bottom="0.39370078740157483" header="0" footer="0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Лист2</vt:lpstr>
      <vt:lpstr>Лист2!Print_Titles_0</vt:lpstr>
      <vt:lpstr>Лист2!Print_Titles_0_0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Lena</cp:lastModifiedBy>
  <cp:revision>18</cp:revision>
  <cp:lastPrinted>2025-04-30T05:36:45Z</cp:lastPrinted>
  <dcterms:created xsi:type="dcterms:W3CDTF">1996-10-08T23:32:33Z</dcterms:created>
  <dcterms:modified xsi:type="dcterms:W3CDTF">2025-04-30T05:36:48Z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