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11025" tabRatio="500"/>
  </bookViews>
  <sheets>
    <sheet name="Лист2" sheetId="1" r:id="rId1"/>
  </sheets>
  <definedNames>
    <definedName name="Print_Titles_0" localSheetId="0">Лист2!$11:$12</definedName>
    <definedName name="Print_Titles_0_0" localSheetId="0">Лист2!$11:$12</definedName>
    <definedName name="_xlnm.Print_Titles" localSheetId="0">Лист2!$11:$12</definedName>
    <definedName name="_xlnm.Print_Area" localSheetId="0">Лист2!$A$1:$I$610</definedName>
  </definedNames>
  <calcPr calcId="124519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70" i="1"/>
  <c r="I270"/>
  <c r="G270"/>
  <c r="H492" l="1"/>
  <c r="G492"/>
  <c r="I114" l="1"/>
  <c r="H436"/>
  <c r="H435" s="1"/>
  <c r="I436"/>
  <c r="I435" s="1"/>
  <c r="H609" l="1"/>
  <c r="H608" s="1"/>
  <c r="H607" s="1"/>
  <c r="H606" s="1"/>
  <c r="H605" s="1"/>
  <c r="I609"/>
  <c r="I608" s="1"/>
  <c r="I607" s="1"/>
  <c r="I606" s="1"/>
  <c r="I605" s="1"/>
  <c r="H602"/>
  <c r="H600" s="1"/>
  <c r="H599" s="1"/>
  <c r="I602"/>
  <c r="I600" s="1"/>
  <c r="I599" s="1"/>
  <c r="H594"/>
  <c r="H593" s="1"/>
  <c r="I594"/>
  <c r="I593" s="1"/>
  <c r="H597"/>
  <c r="H596" s="1"/>
  <c r="I597"/>
  <c r="I596" s="1"/>
  <c r="H588"/>
  <c r="I588"/>
  <c r="H573"/>
  <c r="H572" s="1"/>
  <c r="I573"/>
  <c r="I572" s="1"/>
  <c r="H569"/>
  <c r="H568" s="1"/>
  <c r="H567" s="1"/>
  <c r="H566" s="1"/>
  <c r="I569"/>
  <c r="I568" s="1"/>
  <c r="I567" s="1"/>
  <c r="I566" s="1"/>
  <c r="H550"/>
  <c r="H549" s="1"/>
  <c r="H548" s="1"/>
  <c r="H547" s="1"/>
  <c r="H542" s="1"/>
  <c r="I550"/>
  <c r="I549" s="1"/>
  <c r="I548" s="1"/>
  <c r="I547" s="1"/>
  <c r="I542" s="1"/>
  <c r="H535"/>
  <c r="H534" s="1"/>
  <c r="H533" s="1"/>
  <c r="H532" s="1"/>
  <c r="I535"/>
  <c r="I534" s="1"/>
  <c r="I533" s="1"/>
  <c r="I532" s="1"/>
  <c r="H524"/>
  <c r="H523" s="1"/>
  <c r="H512" s="1"/>
  <c r="I524"/>
  <c r="I523" s="1"/>
  <c r="I512" s="1"/>
  <c r="H500"/>
  <c r="I500"/>
  <c r="H502"/>
  <c r="I502"/>
  <c r="H489"/>
  <c r="H488" s="1"/>
  <c r="I492"/>
  <c r="I489" s="1"/>
  <c r="I488" s="1"/>
  <c r="H475"/>
  <c r="I475"/>
  <c r="H468"/>
  <c r="H467" s="1"/>
  <c r="H466" s="1"/>
  <c r="I468"/>
  <c r="I467" s="1"/>
  <c r="I466" s="1"/>
  <c r="H456"/>
  <c r="I456"/>
  <c r="H449"/>
  <c r="H447" s="1"/>
  <c r="I449"/>
  <c r="I447" s="1"/>
  <c r="H431"/>
  <c r="I431"/>
  <c r="H416"/>
  <c r="H415" s="1"/>
  <c r="H414" s="1"/>
  <c r="H413" s="1"/>
  <c r="I416"/>
  <c r="I415" s="1"/>
  <c r="I414" s="1"/>
  <c r="I413" s="1"/>
  <c r="H406"/>
  <c r="H405" s="1"/>
  <c r="I406"/>
  <c r="I405" s="1"/>
  <c r="H400"/>
  <c r="I400"/>
  <c r="H378"/>
  <c r="H377" s="1"/>
  <c r="H376" s="1"/>
  <c r="I378"/>
  <c r="I377" s="1"/>
  <c r="I376" s="1"/>
  <c r="H372"/>
  <c r="H371" s="1"/>
  <c r="H370" s="1"/>
  <c r="H369" s="1"/>
  <c r="I372"/>
  <c r="I371" s="1"/>
  <c r="I370" s="1"/>
  <c r="I369" s="1"/>
  <c r="H356"/>
  <c r="H355" s="1"/>
  <c r="H354" s="1"/>
  <c r="H353" s="1"/>
  <c r="I356"/>
  <c r="I355" s="1"/>
  <c r="I354" s="1"/>
  <c r="I353" s="1"/>
  <c r="H350"/>
  <c r="H349" s="1"/>
  <c r="H348" s="1"/>
  <c r="H347" s="1"/>
  <c r="I350"/>
  <c r="I349" s="1"/>
  <c r="I348" s="1"/>
  <c r="I347" s="1"/>
  <c r="H345"/>
  <c r="H344" s="1"/>
  <c r="H343" s="1"/>
  <c r="H342" s="1"/>
  <c r="I344"/>
  <c r="I343" s="1"/>
  <c r="I342" s="1"/>
  <c r="H601" l="1"/>
  <c r="I601"/>
  <c r="H592"/>
  <c r="H571" s="1"/>
  <c r="H565" s="1"/>
  <c r="I592"/>
  <c r="I571" s="1"/>
  <c r="I565" s="1"/>
  <c r="H474"/>
  <c r="H473" s="1"/>
  <c r="I474"/>
  <c r="I473" s="1"/>
  <c r="H446"/>
  <c r="I446"/>
  <c r="H448"/>
  <c r="I448"/>
  <c r="H412"/>
  <c r="I412"/>
  <c r="H396"/>
  <c r="H375" s="1"/>
  <c r="H341" s="1"/>
  <c r="I396"/>
  <c r="I375"/>
  <c r="I341" s="1"/>
  <c r="H338"/>
  <c r="H337" s="1"/>
  <c r="H336" s="1"/>
  <c r="H335" s="1"/>
  <c r="H329" s="1"/>
  <c r="I338"/>
  <c r="I337" s="1"/>
  <c r="I336" s="1"/>
  <c r="I335" s="1"/>
  <c r="I329" s="1"/>
  <c r="H322"/>
  <c r="H321" s="1"/>
  <c r="H320" s="1"/>
  <c r="H319" s="1"/>
  <c r="I322"/>
  <c r="I321" s="1"/>
  <c r="I320" s="1"/>
  <c r="I319" s="1"/>
  <c r="G322"/>
  <c r="G321" s="1"/>
  <c r="G320" s="1"/>
  <c r="H313"/>
  <c r="H312" s="1"/>
  <c r="I313"/>
  <c r="I312" s="1"/>
  <c r="H317"/>
  <c r="H316" s="1"/>
  <c r="H315" s="1"/>
  <c r="I317"/>
  <c r="I316" s="1"/>
  <c r="I315" s="1"/>
  <c r="H301"/>
  <c r="H300" s="1"/>
  <c r="I301"/>
  <c r="I300" s="1"/>
  <c r="H305"/>
  <c r="H304" s="1"/>
  <c r="H303" s="1"/>
  <c r="H299" s="1"/>
  <c r="I305"/>
  <c r="I304" s="1"/>
  <c r="I303" s="1"/>
  <c r="I299" s="1"/>
  <c r="H297"/>
  <c r="H296" s="1"/>
  <c r="H295" s="1"/>
  <c r="H294" s="1"/>
  <c r="I297"/>
  <c r="I296" s="1"/>
  <c r="I295" s="1"/>
  <c r="I294" s="1"/>
  <c r="H282"/>
  <c r="H279" s="1"/>
  <c r="H278" s="1"/>
  <c r="I282"/>
  <c r="I279" s="1"/>
  <c r="I278" s="1"/>
  <c r="H267"/>
  <c r="H266" s="1"/>
  <c r="H265" s="1"/>
  <c r="H264" s="1"/>
  <c r="H263" s="1"/>
  <c r="I267"/>
  <c r="I266" s="1"/>
  <c r="I265" s="1"/>
  <c r="I264" s="1"/>
  <c r="I263" s="1"/>
  <c r="H252"/>
  <c r="H251" s="1"/>
  <c r="I252"/>
  <c r="I251" s="1"/>
  <c r="H246"/>
  <c r="H245" s="1"/>
  <c r="H244" s="1"/>
  <c r="I246"/>
  <c r="I245" s="1"/>
  <c r="I244" s="1"/>
  <c r="H235"/>
  <c r="H234" s="1"/>
  <c r="H233" s="1"/>
  <c r="H232" s="1"/>
  <c r="I235"/>
  <c r="I234" s="1"/>
  <c r="I233" s="1"/>
  <c r="I232" s="1"/>
  <c r="H219"/>
  <c r="I219"/>
  <c r="H222"/>
  <c r="I222"/>
  <c r="H216"/>
  <c r="H215" s="1"/>
  <c r="I216"/>
  <c r="I215" s="1"/>
  <c r="H213"/>
  <c r="I213"/>
  <c r="H173"/>
  <c r="I173"/>
  <c r="G173"/>
  <c r="H205"/>
  <c r="H204" s="1"/>
  <c r="H203" s="1"/>
  <c r="I205"/>
  <c r="I204" s="1"/>
  <c r="I203" s="1"/>
  <c r="H191"/>
  <c r="I191"/>
  <c r="H188"/>
  <c r="H187" s="1"/>
  <c r="I188"/>
  <c r="I187" s="1"/>
  <c r="H181"/>
  <c r="H180" s="1"/>
  <c r="H179" s="1"/>
  <c r="I181"/>
  <c r="I180" s="1"/>
  <c r="I179" s="1"/>
  <c r="H176"/>
  <c r="H175" s="1"/>
  <c r="I176"/>
  <c r="I175" s="1"/>
  <c r="H152"/>
  <c r="H151" s="1"/>
  <c r="I152"/>
  <c r="I151" s="1"/>
  <c r="H142"/>
  <c r="H141" s="1"/>
  <c r="H140" s="1"/>
  <c r="I142"/>
  <c r="I141" s="1"/>
  <c r="I140" s="1"/>
  <c r="H133"/>
  <c r="H132" s="1"/>
  <c r="I133"/>
  <c r="I132" s="1"/>
  <c r="H127"/>
  <c r="I127"/>
  <c r="H119"/>
  <c r="I119"/>
  <c r="H116"/>
  <c r="I116"/>
  <c r="H114"/>
  <c r="H113" s="1"/>
  <c r="H94"/>
  <c r="H91" s="1"/>
  <c r="H90" s="1"/>
  <c r="I94"/>
  <c r="I91" s="1"/>
  <c r="I90" s="1"/>
  <c r="H83"/>
  <c r="I83"/>
  <c r="H85"/>
  <c r="I85"/>
  <c r="H70"/>
  <c r="H69" s="1"/>
  <c r="H68" s="1"/>
  <c r="I70"/>
  <c r="I69" s="1"/>
  <c r="I68" s="1"/>
  <c r="H64"/>
  <c r="H63" s="1"/>
  <c r="H62" s="1"/>
  <c r="I64"/>
  <c r="I63" s="1"/>
  <c r="I62" s="1"/>
  <c r="H43"/>
  <c r="I43"/>
  <c r="H31"/>
  <c r="H30" s="1"/>
  <c r="I31"/>
  <c r="I30" s="1"/>
  <c r="H18"/>
  <c r="I18"/>
  <c r="H17"/>
  <c r="H16" s="1"/>
  <c r="H15" s="1"/>
  <c r="H14" s="1"/>
  <c r="I17"/>
  <c r="I16" s="1"/>
  <c r="I15" s="1"/>
  <c r="I14" s="1"/>
  <c r="G475"/>
  <c r="H144" l="1"/>
  <c r="I340"/>
  <c r="H340"/>
  <c r="I144"/>
  <c r="I186"/>
  <c r="I170" s="1"/>
  <c r="H186"/>
  <c r="I113"/>
  <c r="H310"/>
  <c r="H309" s="1"/>
  <c r="H311"/>
  <c r="I310"/>
  <c r="I309" s="1"/>
  <c r="I311"/>
  <c r="H293"/>
  <c r="I293"/>
  <c r="H269"/>
  <c r="I269"/>
  <c r="H243"/>
  <c r="H231" s="1"/>
  <c r="I243"/>
  <c r="I231" s="1"/>
  <c r="H212"/>
  <c r="H211" s="1"/>
  <c r="H210" s="1"/>
  <c r="H209" s="1"/>
  <c r="I212"/>
  <c r="I211" s="1"/>
  <c r="I210" s="1"/>
  <c r="I209" s="1"/>
  <c r="H170"/>
  <c r="H172"/>
  <c r="H171" s="1"/>
  <c r="I172"/>
  <c r="I171" s="1"/>
  <c r="H112"/>
  <c r="H96" s="1"/>
  <c r="I112"/>
  <c r="I96" s="1"/>
  <c r="H82"/>
  <c r="H81" s="1"/>
  <c r="H77" s="1"/>
  <c r="I82"/>
  <c r="I81" s="1"/>
  <c r="I77" s="1"/>
  <c r="H61"/>
  <c r="I61"/>
  <c r="H26"/>
  <c r="I26"/>
  <c r="G609"/>
  <c r="G608" s="1"/>
  <c r="G607" s="1"/>
  <c r="G606" s="1"/>
  <c r="G605" s="1"/>
  <c r="G569"/>
  <c r="G568" s="1"/>
  <c r="G567" s="1"/>
  <c r="G566" s="1"/>
  <c r="G345"/>
  <c r="H230" l="1"/>
  <c r="I25"/>
  <c r="I13" s="1"/>
  <c r="H25"/>
  <c r="H13" s="1"/>
  <c r="I76"/>
  <c r="I75" s="1"/>
  <c r="H76"/>
  <c r="H75" s="1"/>
  <c r="I230"/>
  <c r="G317"/>
  <c r="G316" s="1"/>
  <c r="G315" s="1"/>
  <c r="H611" l="1"/>
  <c r="I613"/>
  <c r="H613"/>
  <c r="I611"/>
  <c r="G271"/>
  <c r="G235"/>
  <c r="G18"/>
  <c r="G127"/>
  <c r="G391" l="1"/>
  <c r="G390" s="1"/>
  <c r="G436"/>
  <c r="G435" s="1"/>
  <c r="G133" l="1"/>
  <c r="G70"/>
  <c r="G502"/>
  <c r="G313" l="1"/>
  <c r="G312" s="1"/>
  <c r="G478"/>
  <c r="G311" l="1"/>
  <c r="G310"/>
  <c r="G309" s="1"/>
  <c r="G301"/>
  <c r="G300" s="1"/>
  <c r="G94" l="1"/>
  <c r="G152"/>
  <c r="G144" s="1"/>
  <c r="G267"/>
  <c r="G266" s="1"/>
  <c r="G265" s="1"/>
  <c r="G264" s="1"/>
  <c r="G263" s="1"/>
  <c r="G400"/>
  <c r="G151" l="1"/>
  <c r="G222"/>
  <c r="G219"/>
  <c r="G216"/>
  <c r="G215" l="1"/>
  <c r="G176"/>
  <c r="G535" l="1"/>
  <c r="G534" s="1"/>
  <c r="G533" s="1"/>
  <c r="G597"/>
  <c r="G596" s="1"/>
  <c r="G500"/>
  <c r="G142"/>
  <c r="G468" l="1"/>
  <c r="G467" s="1"/>
  <c r="G466" s="1"/>
  <c r="G114" l="1"/>
  <c r="G91"/>
  <c r="G282" l="1"/>
  <c r="G279" s="1"/>
  <c r="G278" s="1"/>
  <c r="G252"/>
  <c r="G188"/>
  <c r="G187" s="1"/>
  <c r="G585"/>
  <c r="G584" s="1"/>
  <c r="G59"/>
  <c r="G58" s="1"/>
  <c r="G57" s="1"/>
  <c r="G141" l="1"/>
  <c r="G449" l="1"/>
  <c r="G448" s="1"/>
  <c r="G524"/>
  <c r="G523" s="1"/>
  <c r="G512" s="1"/>
  <c r="G290"/>
  <c r="G289" s="1"/>
  <c r="G288" s="1"/>
  <c r="G269" s="1"/>
  <c r="G305" l="1"/>
  <c r="G304" l="1"/>
  <c r="G303" s="1"/>
  <c r="G299" s="1"/>
  <c r="G140" l="1"/>
  <c r="G90"/>
  <c r="G489" l="1"/>
  <c r="G488" s="1"/>
  <c r="G474" s="1"/>
  <c r="G594"/>
  <c r="G593" s="1"/>
  <c r="G576"/>
  <c r="G575" s="1"/>
  <c r="G473" l="1"/>
  <c r="G31"/>
  <c r="G17"/>
  <c r="G16" s="1"/>
  <c r="G15" s="1"/>
  <c r="G14" l="1"/>
  <c r="G378"/>
  <c r="G251" l="1"/>
  <c r="G43"/>
  <c r="G30" l="1"/>
  <c r="G26" s="1"/>
  <c r="G64"/>
  <c r="G63" s="1"/>
  <c r="G62" s="1"/>
  <c r="G69" l="1"/>
  <c r="G68" s="1"/>
  <c r="G61" s="1"/>
  <c r="G456"/>
  <c r="G25" l="1"/>
  <c r="G550" l="1"/>
  <c r="G592" l="1"/>
  <c r="G338"/>
  <c r="G297"/>
  <c r="G296" s="1"/>
  <c r="G295" s="1"/>
  <c r="G294" s="1"/>
  <c r="G372"/>
  <c r="G371" s="1"/>
  <c r="G370" s="1"/>
  <c r="G369" s="1"/>
  <c r="G344"/>
  <c r="G343" s="1"/>
  <c r="G342" s="1"/>
  <c r="G181"/>
  <c r="G602"/>
  <c r="G601" s="1"/>
  <c r="G588"/>
  <c r="G573"/>
  <c r="G572" s="1"/>
  <c r="G549"/>
  <c r="G548" s="1"/>
  <c r="G547" s="1"/>
  <c r="G532"/>
  <c r="G447"/>
  <c r="G446" s="1"/>
  <c r="G431"/>
  <c r="G416"/>
  <c r="G415" s="1"/>
  <c r="G406"/>
  <c r="G405" s="1"/>
  <c r="G377"/>
  <c r="G376" s="1"/>
  <c r="G356"/>
  <c r="G355" s="1"/>
  <c r="G354" s="1"/>
  <c r="G353" s="1"/>
  <c r="G350"/>
  <c r="G349" s="1"/>
  <c r="G348" s="1"/>
  <c r="G347" s="1"/>
  <c r="G246"/>
  <c r="G245" s="1"/>
  <c r="G244" s="1"/>
  <c r="G234"/>
  <c r="G233" s="1"/>
  <c r="G232" s="1"/>
  <c r="G213"/>
  <c r="G205"/>
  <c r="G191"/>
  <c r="G186" s="1"/>
  <c r="G175"/>
  <c r="G172"/>
  <c r="G132"/>
  <c r="G119"/>
  <c r="G116"/>
  <c r="G85"/>
  <c r="G83"/>
  <c r="G113" l="1"/>
  <c r="G170"/>
  <c r="G180"/>
  <c r="G179" s="1"/>
  <c r="G542"/>
  <c r="G571"/>
  <c r="G565" s="1"/>
  <c r="G204"/>
  <c r="G203" s="1"/>
  <c r="G319"/>
  <c r="G337"/>
  <c r="G336" s="1"/>
  <c r="G335" s="1"/>
  <c r="G329" s="1"/>
  <c r="G171"/>
  <c r="G293"/>
  <c r="G414"/>
  <c r="G396"/>
  <c r="G375" s="1"/>
  <c r="G212"/>
  <c r="G211" s="1"/>
  <c r="G210" s="1"/>
  <c r="G209" s="1"/>
  <c r="G82"/>
  <c r="G81" s="1"/>
  <c r="G77" s="1"/>
  <c r="G600"/>
  <c r="G599" s="1"/>
  <c r="G112" l="1"/>
  <c r="G96" s="1"/>
  <c r="G341"/>
  <c r="G413"/>
  <c r="G412" s="1"/>
  <c r="G243"/>
  <c r="G231" s="1"/>
  <c r="G230" s="1"/>
  <c r="G13"/>
  <c r="G76" l="1"/>
  <c r="G75" s="1"/>
  <c r="G340"/>
  <c r="G613" l="1"/>
  <c r="G611"/>
</calcChain>
</file>

<file path=xl/sharedStrings.xml><?xml version="1.0" encoding="utf-8"?>
<sst xmlns="http://schemas.openxmlformats.org/spreadsheetml/2006/main" count="3103" uniqueCount="436">
  <si>
    <t>Ведомственная структура расходов районного бюджета</t>
  </si>
  <si>
    <t>(тыс. рублей)</t>
  </si>
  <si>
    <t xml:space="preserve">Наименование                                           </t>
  </si>
  <si>
    <t>Код</t>
  </si>
  <si>
    <t>Рз</t>
  </si>
  <si>
    <t>Пр</t>
  </si>
  <si>
    <t>ЦСР</t>
  </si>
  <si>
    <t>ВР</t>
  </si>
  <si>
    <t>Комитет администрации Усть-Калманского района по культуре</t>
  </si>
  <si>
    <t>057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</si>
  <si>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</si>
  <si>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</si>
  <si>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</si>
  <si>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</si>
  <si>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11 0 00 00000</t>
  </si>
  <si>
    <t>Расходы на реализацию мероприятий муниципальных целевых программ</t>
  </si>
  <si>
    <t>11 0 00 60990</t>
  </si>
  <si>
    <t>Субсидии бюджетным учреждениям</t>
  </si>
  <si>
    <t>610</t>
  </si>
  <si>
    <t>Образование</t>
  </si>
  <si>
    <t>07</t>
  </si>
  <si>
    <t>Дополнительное образование детей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</si>
  <si>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</si>
  <si>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</si>
  <si>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</si>
  <si>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</si>
  <si>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</si>
  <si>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</si>
  <si>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 xml:space="preserve">Молодежная политика </t>
  </si>
  <si>
    <t>Муниципальная программа "Развитие молодежной политики в Усть-Калманском районе на 2021-2025 годы"</t>
  </si>
  <si>
    <t>72 0 00 00000</t>
  </si>
  <si>
    <t>72 0 00 60990</t>
  </si>
  <si>
    <t>Закупка товаров, работ и услуг для обеспечения государственных (муниципальных) нужд</t>
  </si>
  <si>
    <t>200</t>
  </si>
  <si>
    <t>Другие вопросы в области образования</t>
  </si>
  <si>
    <t>09</t>
  </si>
  <si>
    <t>44 0 00 00000</t>
  </si>
  <si>
    <t>Укрепление материально-технической базы учреждений культуры</t>
  </si>
  <si>
    <t>44 0 00 60040</t>
  </si>
  <si>
    <t xml:space="preserve">Культура, кинематография </t>
  </si>
  <si>
    <t>08</t>
  </si>
  <si>
    <t xml:space="preserve">Культура </t>
  </si>
  <si>
    <t>01</t>
  </si>
  <si>
    <t>Расходы на обеспечение деятельности (оказание услуг) подведомственных учреждений в сфере культуры</t>
  </si>
  <si>
    <t>02 2 00 00000</t>
  </si>
  <si>
    <t xml:space="preserve">Учреждения культуры </t>
  </si>
  <si>
    <t>02 2 00 10530</t>
  </si>
  <si>
    <t>Музеи и постоянные выставки</t>
  </si>
  <si>
    <t>02 2 00 10560</t>
  </si>
  <si>
    <t>Библиотеки</t>
  </si>
  <si>
    <t>02 2 00 10570</t>
  </si>
  <si>
    <t xml:space="preserve">Расходы на реализацию мероприятий муниципальных целевых программ </t>
  </si>
  <si>
    <t>Иные вопросы в отраслях социальной сферы</t>
  </si>
  <si>
    <t xml:space="preserve">Другие вопросы в области культуры, кинематографии </t>
  </si>
  <si>
    <t>04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</si>
  <si>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</si>
  <si>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</si>
  <si>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</si>
  <si>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</si>
  <si>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</si>
  <si>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</si>
  <si>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</si>
  <si>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</si>
  <si>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Уплата налогов, сборов и иных платежей</t>
  </si>
  <si>
    <t>850</t>
  </si>
  <si>
    <t>Расходы на обеспечение деятельности (оказание услуг) иных  подведомственных учреждений</t>
  </si>
  <si>
    <t>02 5 00 00000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</si>
  <si>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</si>
  <si>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02 5 00 10820</t>
  </si>
  <si>
    <t>Пополнение библиотечного фонда</t>
  </si>
  <si>
    <t>44 0 00 60020</t>
  </si>
  <si>
    <t>Комитет администрации Усть-Калманского района по образованию</t>
  </si>
  <si>
    <t>074</t>
  </si>
  <si>
    <t>Дошкольное образование</t>
  </si>
  <si>
    <t>Муниципальная программа "Развитие образования в Усть-Калманском районе"</t>
  </si>
  <si>
    <t>58 0 00 00000</t>
  </si>
  <si>
    <t>Подпрограмма "Развитие дошкольного образования в Усть-Калманском районе" муниципальной программы "Развитие образования в Усть-Калманском районе"</t>
  </si>
  <si>
    <t>58 1 00 00000</t>
  </si>
  <si>
    <t>Обеспечение деятельности дошкольных образовательных организаций (учреждений)</t>
  </si>
  <si>
    <t>58 1 00 10390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</si>
  <si>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</t>
  </si>
  <si>
    <t>58 1 00 70900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</si>
  <si>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</si>
  <si>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</si>
  <si>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</si>
  <si>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58 1 00 S0430</t>
  </si>
  <si>
    <t>Общее образование</t>
  </si>
  <si>
    <t>02</t>
  </si>
  <si>
    <t>Подпрограмма "Развитие общего образования в Усть-Калманском районе" муниципальной программы "Развитие образования в Усть-Калманском районе"</t>
  </si>
  <si>
    <t>58 2 00 00000</t>
  </si>
  <si>
    <t>Обеспечение деятельности школ - детских садов, школ начальных, неполных и  средних</t>
  </si>
  <si>
    <t>58 2 00 10400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</si>
  <si>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</si>
  <si>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58 2 00 70910</t>
  </si>
  <si>
    <t>58 2 00 L3042</t>
  </si>
  <si>
    <t>Подпрограмма "Молодежная политика в Усть-Калманском районе" муниципальной программы "Развитие образования в Усть-Калманском районе"</t>
  </si>
  <si>
    <t>58 3 00 00000</t>
  </si>
  <si>
    <t>Организация оздоровления, отдыха и занятости детей и подростков в каникулярное время</t>
  </si>
  <si>
    <t>58 3 00 60070</t>
  </si>
  <si>
    <t>Иные вопросы в области жилищно-коммунального хозяйства</t>
  </si>
  <si>
    <t>Иные расходы в области жилищно-коммунального хозяйства</t>
  </si>
  <si>
    <t>Софинансирование расходов на обеспечение расчетов за топливно-энергетические ресурсы, потребляемые учреждениями бюджетной сферы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</si>
  <si>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районе"</t>
  </si>
  <si>
    <t>Организация информационного обеспечения функционирования системы патриотического воспитания граждан</t>
  </si>
  <si>
    <t>58 3 00 60080</t>
  </si>
  <si>
    <t>58 3 00 10420</t>
  </si>
  <si>
    <t>Организация системы персонифицированного финансирования дополнительного образования</t>
  </si>
  <si>
    <t>Субсидии некоммерческим организациям (за исключением государственных (муниципальных) учреждений)</t>
  </si>
  <si>
    <t>630</t>
  </si>
  <si>
    <t>92 0 00 00000</t>
  </si>
  <si>
    <t>92 9 00 00000</t>
  </si>
  <si>
    <t>92 9 00 S1190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</si>
  <si>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район"</t>
  </si>
  <si>
    <t>Обеспечение деятельности детских оздоровительных учреждений</t>
  </si>
  <si>
    <t>58 3 00 10490</t>
  </si>
  <si>
    <t>58 3 00 S3212</t>
  </si>
  <si>
    <t>Руководство и управление в сфере установленных функций</t>
  </si>
  <si>
    <t>01 4 00 00000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</si>
  <si>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</si>
  <si>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01 4 00 70090</t>
  </si>
  <si>
    <t>Расходы на обеспечение деятельности (оказание услуг) иных подведомственных учреждений</t>
  </si>
  <si>
    <t>Муниципальная программа "Развитие образования в Усть-Калманском район"</t>
  </si>
  <si>
    <t>Подпрограмма "Общее и дополнительное образование" муниципальной программы "Развитие образования в Усть-Калманском районе"</t>
  </si>
  <si>
    <t>Проведение мероприятий для детей и молодежи</t>
  </si>
  <si>
    <t>58 2 00 16420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</si>
  <si>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</si>
  <si>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</si>
  <si>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</si>
  <si>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</si>
  <si>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</si>
  <si>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</si>
  <si>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Социальная политика</t>
  </si>
  <si>
    <t>10</t>
  </si>
  <si>
    <t>Охрана семьи и детства</t>
  </si>
  <si>
    <t>90 0 00 00000</t>
  </si>
  <si>
    <t>Иные вопросы в сфере социальной политики</t>
  </si>
  <si>
    <t>90 4 00 00000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</si>
  <si>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</si>
  <si>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</si>
  <si>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</si>
  <si>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</si>
  <si>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</si>
  <si>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</si>
  <si>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Вознаграждение приемного родителя</t>
  </si>
  <si>
    <t>90 4 00 70802</t>
  </si>
  <si>
    <t>Выплаты семьям опекунов на содержание  подопечных детей</t>
  </si>
  <si>
    <t>90 4 00 70803</t>
  </si>
  <si>
    <t>Физическая культура и спорт</t>
  </si>
  <si>
    <t>11</t>
  </si>
  <si>
    <t>Массовый спорт</t>
  </si>
  <si>
    <t>70 0 00 00000</t>
  </si>
  <si>
    <t>70 0 00 60990</t>
  </si>
  <si>
    <t>Комитет по финансам, налоговой и кредитной политике администрации Усть-Калманского района Алтайского края</t>
  </si>
  <si>
    <t>092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</si>
  <si>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</si>
  <si>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</si>
  <si>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</si>
  <si>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</si>
  <si>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</si>
  <si>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</si>
  <si>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</si>
  <si>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</si>
  <si>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</si>
  <si>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Другие общегосударственные вопросы</t>
  </si>
  <si>
    <t>13</t>
  </si>
  <si>
    <t>Расходы на исполнение полномочий по ведению бюджетного учета и формированию бюджетной отчетности</t>
  </si>
  <si>
    <t>02 5 00 10960</t>
  </si>
  <si>
    <t>540</t>
  </si>
  <si>
    <t>Национальная оборона</t>
  </si>
  <si>
    <t>Мобилизационная и вневойсковая подготовка</t>
  </si>
  <si>
    <t>01 4 00 51180</t>
  </si>
  <si>
    <t>Субвенции</t>
  </si>
  <si>
    <t>530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</si>
  <si>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</si>
  <si>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</t>
  </si>
  <si>
    <t>Национальная экономика</t>
  </si>
  <si>
    <t>Дорожное хозяйство (дорожные фонды)</t>
  </si>
  <si>
    <t>Иные вопросы в области национальной экономики</t>
  </si>
  <si>
    <t>91 0 00 00000</t>
  </si>
  <si>
    <t>Содержание, ремонт, реконструкция и строительство автомобильных дорог, являющихся муниципальной собственностью</t>
  </si>
  <si>
    <t>Жилищно-коммунальное хозяйство</t>
  </si>
  <si>
    <t>05</t>
  </si>
  <si>
    <t>Коммунальное хозяйство</t>
  </si>
  <si>
    <t>Благоустройство</t>
  </si>
  <si>
    <t>Культура</t>
  </si>
  <si>
    <t>Иные вопросы в сфере культуры и средств массовой информации</t>
  </si>
  <si>
    <t>90 2 00 00000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</si>
  <si>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</si>
  <si>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</si>
  <si>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Межбюджетных трансферты общего характера бюджетам субъектов Российской Федерации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</si>
  <si>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</si>
  <si>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</si>
  <si>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</si>
  <si>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 поселений</t>
  </si>
  <si>
    <t>98 1 00 60220</t>
  </si>
  <si>
    <t xml:space="preserve">Дотации </t>
  </si>
  <si>
    <t>510</t>
  </si>
  <si>
    <t>Прочие межбюджетные трансферты общего характера</t>
  </si>
  <si>
    <t>Межбюджетные трансферты общего характера бюджетам субъектов Российской Федерации и муниципальных образований</t>
  </si>
  <si>
    <t>98 5 00 00000</t>
  </si>
  <si>
    <t>Прочие межбюджетные трансферты, передаваемые муниципальным образованиям</t>
  </si>
  <si>
    <t>98 5 00 60410</t>
  </si>
  <si>
    <t>Администрация Усть-Калманского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</si>
  <si>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</si>
  <si>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</si>
  <si>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</si>
  <si>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 xml:space="preserve">01 2 00 10120 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</si>
  <si>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</si>
  <si>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</si>
  <si>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</si>
  <si>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</si>
  <si>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Закупка товаров, работ и услуг для государственных (муниципальных) нужд</t>
  </si>
  <si>
    <t>Функционирование административных комиссий при местных администрациях</t>
  </si>
  <si>
    <t>01 4 00 70060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</si>
  <si>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</si>
  <si>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19 0 00 00000</t>
  </si>
  <si>
    <t>Расходы на реализацию мероприятий муниципальных целевых программ за счет средств районного бюджета</t>
  </si>
  <si>
    <t>19 0 00 60990</t>
  </si>
  <si>
    <t>47 0 00 00000</t>
  </si>
  <si>
    <t>47 0 00 60990</t>
  </si>
  <si>
    <t>Муниципальная программа "Комплексные меры противодействия злоупотреблению наркотиками и их незаконному обороту в Усть-Калманском районе на 2021-2025 годы"</t>
  </si>
  <si>
    <t>67 0 00 00000</t>
  </si>
  <si>
    <t>67 0 00 60990</t>
  </si>
  <si>
    <t>Мероприятия по стимулированию инвестиционной активности</t>
  </si>
  <si>
    <t>91 1 00 00000</t>
  </si>
  <si>
    <t>Оценка недвижимости, признание прав и регулирование отношений по государственной собственности</t>
  </si>
  <si>
    <t>91 1 00 17380</t>
  </si>
  <si>
    <t>Учреждения по обеспечению национальной безопасности и правоохранительной деятельности</t>
  </si>
  <si>
    <t>02 5 00 10860</t>
  </si>
  <si>
    <t>Муниципальная программа «Повышение безопасности дорожного движения в Усть-Калманском районе на 2021-2026 годы"</t>
  </si>
  <si>
    <t>10 0 00 00000</t>
  </si>
  <si>
    <t>10 0 00 60990</t>
  </si>
  <si>
    <t>40 0 00 00000</t>
  </si>
  <si>
    <t>40 0 00 60990</t>
  </si>
  <si>
    <t>Иные вопросы местного значения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</si>
  <si>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</si>
  <si>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Сельское хозяйство и рыболовство</t>
  </si>
  <si>
    <t>22 0 00 00000</t>
  </si>
  <si>
    <t>22 0 00 60990</t>
  </si>
  <si>
    <t>Премии и гранты</t>
  </si>
  <si>
    <t>350</t>
  </si>
  <si>
    <t>Мероприятия в области сельского хозяйства</t>
  </si>
  <si>
    <t>91 4 00 00000</t>
  </si>
  <si>
    <t>Отлов и содержание безнадзорных животных</t>
  </si>
  <si>
    <t>91 4 00 S0400</t>
  </si>
  <si>
    <t>Транспорт</t>
  </si>
  <si>
    <t>Создание условий для предоставления транспортных услуг населению</t>
  </si>
  <si>
    <t>Средства на обеспечение расчетов за уголь и коммунальные услуги</t>
  </si>
  <si>
    <t>92 9 00 60190</t>
  </si>
  <si>
    <t>Закупка товаров, работ и услуг для обеспечения государственных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</si>
  <si>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</si>
  <si>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92 9 00 S0460</t>
  </si>
  <si>
    <t>Софинансирование капитальных вложений в объекты муниципальной собственности по мероприятиям краевой адресной 
инвестиционной программы</t>
  </si>
  <si>
    <t>92 9 00 S0992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</si>
  <si>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</si>
  <si>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</si>
  <si>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Усть-Калманского района на 2021-2025 годы"</t>
  </si>
  <si>
    <t>35 0 00 00000</t>
  </si>
  <si>
    <t>35 0 00 60990</t>
  </si>
  <si>
    <t>Другие вопросы в области охраны окружающей среды</t>
  </si>
  <si>
    <t>Создание условий для массового отдыха жителей поселения и организация обустройства мест массового отдыха населения</t>
  </si>
  <si>
    <t xml:space="preserve">Образование   </t>
  </si>
  <si>
    <t>Пенсионное обеспечение</t>
  </si>
  <si>
    <t>Доплаты к пенсиям</t>
  </si>
  <si>
    <t>90 4 00 16270</t>
  </si>
  <si>
    <t>Социальное обеспечение населения</t>
  </si>
  <si>
    <t>Муниципальная программа "Обеспечение жильем молодых семей в Усть-Калманском районе на 2021-2025 годы"</t>
  </si>
  <si>
    <t>14 0 00 00000</t>
  </si>
  <si>
    <t>Реализация мероприятий по обеспечению жильем молодых семей</t>
  </si>
  <si>
    <t>14 0 00 L4970</t>
  </si>
  <si>
    <t>57 0 00 00000</t>
  </si>
  <si>
    <t>57 0 00 60990</t>
  </si>
  <si>
    <t>71 0 00 00000</t>
  </si>
  <si>
    <t>71 0 00 60990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</si>
  <si>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</si>
  <si>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90 4 00 51760</t>
  </si>
  <si>
    <t>Средства массовой информации</t>
  </si>
  <si>
    <t>12</t>
  </si>
  <si>
    <t>Периодическая печать и издательства</t>
  </si>
  <si>
    <t xml:space="preserve">                                                                                           </t>
  </si>
  <si>
    <t>Мероприятия в сфере средств массовой информации</t>
  </si>
  <si>
    <t>90 2 00 16520</t>
  </si>
  <si>
    <t>02 1 00 S0430</t>
  </si>
  <si>
    <t>02 5 00 S0430</t>
  </si>
  <si>
    <t>99 9 00 S0430</t>
  </si>
  <si>
    <t>Расходы на реализацию мероприятий, направленных на обеспечение стабильного водоснабжения населения Алтайского края</t>
  </si>
  <si>
    <t>91 2 00 67260</t>
  </si>
  <si>
    <t>Расходы на реализацию мероприятий в области дорожного хозяйства</t>
  </si>
  <si>
    <t>91 5 00 00000</t>
  </si>
  <si>
    <t>Мероприятия по реализации проектов развития (создания) общественной инфраструктуры, основанных на местных инициативах</t>
  </si>
  <si>
    <t>Расходы на реализацию проектов развития (создания) общественной инфраструктуры, основанных на местных инициативах</t>
  </si>
  <si>
    <t>91 5 00 S0260</t>
  </si>
  <si>
    <t>12 0 00 00000</t>
  </si>
  <si>
    <t>12 0 00 60990</t>
  </si>
  <si>
    <t>Муниципальная программа в области защиты населения и территорий от чрезвычайных ситуаций, обеспечения пожарной безобасности людей на водных объектах (в области финансирования мероприятий по защите населения и  территорий от чрезвычайных ситуаций) Усть-Калманского района</t>
  </si>
  <si>
    <t>55 0 00 00000</t>
  </si>
  <si>
    <t>55 0 00 60990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</si>
  <si>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</si>
  <si>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"Комплексное развитие сельских территорий Усть-Калманского района" на 2020-2025г</t>
  </si>
  <si>
    <t>52 0 00 00000</t>
  </si>
  <si>
    <t>52 0 00 60990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</si>
  <si>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</si>
  <si>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99 2 00 00000</t>
  </si>
  <si>
    <t xml:space="preserve">99 2 00 15015   </t>
  </si>
  <si>
    <t xml:space="preserve">99 2 00 15024   </t>
  </si>
  <si>
    <t>99 5 00 00000</t>
  </si>
  <si>
    <t>Расходы на выполнение переданных полномочий муниципальных районов</t>
  </si>
  <si>
    <t>99 5 00 14331</t>
  </si>
  <si>
    <t>Расходы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</si>
  <si>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Участие в предупреждении и ликвидации последствий чрезвычайных ситуаций в границах поселения</t>
  </si>
  <si>
    <t>Расходы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</si>
  <si>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99 5 00 14040</t>
  </si>
  <si>
    <t>99 5 00 14180</t>
  </si>
  <si>
    <t>Расходы на содержание мест захоронения</t>
  </si>
  <si>
    <t>99 5 00 14220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</si>
  <si>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 значения)</t>
  </si>
  <si>
    <t>99 5 00 15193</t>
  </si>
  <si>
    <t>99 5 00 67270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</si>
  <si>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(муниципального) значения</t>
  </si>
  <si>
    <t>304</t>
  </si>
  <si>
    <t>305</t>
  </si>
  <si>
    <t>306</t>
  </si>
  <si>
    <t>58 2 00 S0430</t>
  </si>
  <si>
    <t>58 3 00 S0430</t>
  </si>
  <si>
    <t xml:space="preserve">99 2 00 15070   </t>
  </si>
  <si>
    <t>99 2 00 14040</t>
  </si>
  <si>
    <t>99 2 00 14180</t>
  </si>
  <si>
    <t>99 2 00 14220</t>
  </si>
  <si>
    <t>99 2 00 14331</t>
  </si>
  <si>
    <t>99 2 00 14080</t>
  </si>
  <si>
    <t>99 2 00 15193</t>
  </si>
  <si>
    <t>Ремонт дороги в п.Новый Чарыш</t>
  </si>
  <si>
    <t>91 5 00 S0261</t>
  </si>
  <si>
    <t>02 2 00 S0430</t>
  </si>
  <si>
    <t>52 0 00 S0630</t>
  </si>
  <si>
    <t>Другие вопросы в области национальной экономики</t>
  </si>
  <si>
    <t>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</si>
  <si>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t>99 5 0014200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</si>
  <si>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</si>
  <si>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</si>
  <si>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74 0 00 00000</t>
  </si>
  <si>
    <t>74 0 00 60990</t>
  </si>
  <si>
    <t>Муниципальная программа "Модернизация жилищно-коммунального комплекса Усть-Калманского района на 2022-2026 годы"</t>
  </si>
  <si>
    <t>43 0 00 00000</t>
  </si>
  <si>
    <t>58 2 00 S0940</t>
  </si>
  <si>
    <t>43 0 00 S3020</t>
  </si>
  <si>
    <t>Районная целевая программа "Развитие культуры Усть-Калманского района на 2023-2027 годы"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</si>
  <si>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</si>
  <si>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"Улучшение качества жизни граждан пожилого возраста на 2023г.-2025г." 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</si>
  <si>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соотыетствии жилищным законодательством</t>
  </si>
  <si>
    <t>91 5 00 S0263</t>
  </si>
  <si>
    <t>Обустройство спортивной площадки в с.Новобураново</t>
  </si>
  <si>
    <t>99 9 00 S1210</t>
  </si>
  <si>
    <t xml:space="preserve">Муниципальная программа "Социальная поддержка граждан на 2023-2025 годы по Усть-Калманскому району" </t>
  </si>
  <si>
    <t>48 0 00 00000</t>
  </si>
  <si>
    <t>Муниципальная программа "Капитальный ремонт общеобразовательных организаций Усть-Калманского района на 2021-2025 годы"</t>
  </si>
  <si>
    <t>48 0 00 60990</t>
  </si>
  <si>
    <t>91 1 00 17090</t>
  </si>
  <si>
    <t>Мероприятия по землеустройству и землепользованию</t>
  </si>
  <si>
    <t>400</t>
  </si>
  <si>
    <t>Обеспечение мероприятий по модернизации систем коммунальной инфраструктуры</t>
  </si>
  <si>
    <t>Капитальные вложения в объекты государственной (муниципальной) собственности</t>
  </si>
  <si>
    <t>Обеспечение мероприятий по модернизации систем коммунальной инфраструктуры за счет средств местного бюджета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</si>
  <si>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</si>
  <si>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"Противодействие терроризму и экстремизму в Усть-Калманском районе» на 2024-2026 гг</t>
  </si>
  <si>
    <t>Обустройство площадок накопления ТКО</t>
  </si>
  <si>
    <t>52 0 00 18100</t>
  </si>
  <si>
    <t>99 2 00 14060</t>
  </si>
  <si>
    <t>99 5 00 14080</t>
  </si>
  <si>
    <t>58 3 00 10440</t>
  </si>
  <si>
    <t>58 3 00 60060</t>
  </si>
  <si>
    <t>Проведение детской оздоровительной кампании в муниципальных учреждениях отдыха и оздоровления детей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</si>
  <si>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</si>
  <si>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Проведение работ на объектах культурного наследия</t>
  </si>
  <si>
    <t xml:space="preserve">90 2 00 S0180 </t>
  </si>
  <si>
    <t>Муниципальная программа "Привлечение молодых специалистов и предоставление им мер социальной поддержки в Усть-Калманском районе на 2021-2025 годы"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</si>
  <si>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</si>
  <si>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99 5 00 14060</t>
  </si>
  <si>
    <t>75 0 00 00000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</si>
  <si>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</si>
  <si>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75 0 00 60990</t>
  </si>
  <si>
    <t>41 0 00 00000</t>
  </si>
  <si>
    <t>Муниципальная программа "Патриотическое воспитание граждан в Усть-калманском районе на 2024-2026 годы"</t>
  </si>
  <si>
    <t>41 0 00 60990</t>
  </si>
  <si>
    <t>Благоустройство кладбища в с.Чарышское</t>
  </si>
  <si>
    <t>43 0 00 09505</t>
  </si>
  <si>
    <t>43 0 00 09605</t>
  </si>
  <si>
    <t>43 0 00 S9605</t>
  </si>
  <si>
    <t>58 3 00 S6900</t>
  </si>
  <si>
    <t>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</si>
  <si>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58 2 00 S6890</t>
  </si>
  <si>
    <t>Расходы на обеспечение бесплатным одноразовым горячим питанием детей из многодетных семей</t>
  </si>
  <si>
    <t>92 9 00 18030</t>
  </si>
  <si>
    <t>Мероприятия в области коммунального хозяйства</t>
  </si>
  <si>
    <t>52 0 00 S0260</t>
  </si>
  <si>
    <t>58 2 Ю6 00000</t>
  </si>
  <si>
    <t>Региональный проект 
«Педагоги и наставники»</t>
  </si>
  <si>
    <t>58 2 Ю6 51790</t>
  </si>
  <si>
    <t>58 2 Ю6 53032</t>
  </si>
  <si>
    <t>Проведение мероприятий по обеспечению деятельности советников директора по воспитанию и взаимодействию с детскими 
общественными объединениями в общеобразовательных организациях 
Алтайского края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</si>
  <si>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(расходы на реализацию мероприятий в муниципальных учреждениях)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</si>
  <si>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</si>
  <si>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</si>
  <si>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Развитие системы отдыха и укрепления здоровья детей (организация отдыха и оздоровления детей)</t>
  </si>
  <si>
    <t xml:space="preserve">Проектирование, строительство, реконструкция, капитальный ремонт и ремонт автомобильных дорог общего пользования местного значения
</t>
  </si>
  <si>
    <t>Строительство, реконструкция, ремонт и капитальный ремонт объектов теплоснабжения</t>
  </si>
  <si>
    <t>Обеспечение расчетов за топливно-энергетические ресурсы</t>
  </si>
  <si>
    <t>Предоставление целевых социальных выплат на строительство (приобретение) жилья гражданам, проживающим на сельских территориях или изъявившим желание постоянно проживать на сельских территориях, и нуждающимся в лучшении жилищных условий</t>
  </si>
  <si>
    <t>92 9 00 SТ190</t>
  </si>
  <si>
    <t>52 0 00 SД110</t>
  </si>
  <si>
    <t>43 0 00 SТ460</t>
  </si>
  <si>
    <t>43 0 00 60990</t>
  </si>
  <si>
    <t>99 2 00 67270</t>
  </si>
  <si>
    <t>оснащ.опер гр</t>
  </si>
  <si>
    <t>сух пайки</t>
  </si>
  <si>
    <t>ремонт каб</t>
  </si>
  <si>
    <t>голос опов</t>
  </si>
  <si>
    <t>Муниципальная программа "Развитие физической культуры и спорта в Усть-Калманском районе на 2025-2028 годы"</t>
  </si>
  <si>
    <t>Районная  целевая программа "Профилактика преступлений и иных правонарушений в Усть-Калманском районе на 2025-2028 годы"</t>
  </si>
  <si>
    <t>+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</si>
  <si>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</si>
  <si>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на 2025-2027 год</t>
  </si>
  <si>
    <t>Муниципальная программа "Развитие информационно-коммуникационных технологий органов местного самоуправления Усть-Калманского района на 2024-2028 годы"</t>
  </si>
  <si>
    <t>2025г.</t>
  </si>
  <si>
    <t>2026г.</t>
  </si>
  <si>
    <t>2027г</t>
  </si>
  <si>
    <t>91 2 00 00000</t>
  </si>
  <si>
    <t>91 2 00SД110</t>
  </si>
  <si>
    <t>Мероприятия в сфере транспорта и дорожного хозяйства</t>
  </si>
  <si>
    <t xml:space="preserve">Иные вопросы в области 
национальной экономики
</t>
  </si>
  <si>
    <t>Муниципальная программа «Развитие сельского хозяйства Усть-Калманского района» на 2025-2028 годы</t>
  </si>
  <si>
    <t xml:space="preserve">Усть-Калманского района </t>
  </si>
  <si>
    <t>Алтайского края</t>
  </si>
  <si>
    <t>к постановлению Администрации</t>
  </si>
  <si>
    <t>Приложение № 5</t>
  </si>
  <si>
    <t xml:space="preserve">от " 14 " ноября   2024г. № 347  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</si>
</sst>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  <charset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8" fillId="0" borderId="0" xfId="0" applyFont="1"/>
    <xf numFmtId="0" fontId="4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/>
    <xf numFmtId="0" fontId="10" fillId="2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12" fillId="0" borderId="0" xfId="0" applyNumberFormat="1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0" fillId="3" borderId="0" xfId="0" applyFill="1" applyBorder="1"/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Border="1"/>
    <xf numFmtId="0" fontId="4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1" applyNumberFormat="1" applyFont="1" applyFill="1" applyBorder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wrapText="1"/>
    </xf>
    <xf numFmtId="0" fontId="10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4"/>
  <sheetViews>
    <sheetView tabSelected="1" view="pageBreakPreview" zoomScale="75" zoomScaleNormal="75" zoomScaleSheetLayoutView="75" zoomScalePageLayoutView="75" workbookViewId="0">
      <selection activeCell="G15" sqref="G15"/>
    </sheetView>
  </sheetViews>
  <sheetFormatPr defaultRowHeight="15"/>
  <cols>
    <col min="1" max="1" width="49.28515625" style="74" customWidth="1"/>
    <col min="2" max="2" width="6.42578125" style="39" customWidth="1"/>
    <col min="3" max="3" width="5.7109375" style="39" customWidth="1"/>
    <col min="4" max="4" width="5.85546875" style="39" customWidth="1"/>
    <col min="5" max="5" width="18.28515625" style="39" customWidth="1"/>
    <col min="6" max="6" width="7.28515625" style="39" customWidth="1"/>
    <col min="7" max="7" width="13.140625" style="12" customWidth="1"/>
    <col min="8" max="8" width="12.42578125" style="43" customWidth="1"/>
    <col min="9" max="9" width="12.28515625" style="44" customWidth="1"/>
    <col min="10" max="10" width="8.7109375" style="20" customWidth="1"/>
    <col min="11" max="11" width="9.28515625" customWidth="1"/>
    <col min="12" max="963" width="8.7109375" customWidth="1"/>
  </cols>
  <sheetData>
    <row r="1" spans="1:10" s="2" customFormat="1" ht="18.75">
      <c r="A1" s="37"/>
      <c r="B1" s="37"/>
      <c r="C1" s="37"/>
      <c r="D1" s="37"/>
      <c r="E1" s="37"/>
      <c r="F1" s="37" t="s">
        <v>434</v>
      </c>
      <c r="G1" s="37"/>
      <c r="H1" s="37"/>
      <c r="I1" s="37"/>
    </row>
    <row r="2" spans="1:10" ht="18.75">
      <c r="A2" s="16"/>
      <c r="B2" s="38"/>
      <c r="D2" s="37"/>
      <c r="E2" s="37"/>
      <c r="F2" s="37" t="s">
        <v>433</v>
      </c>
      <c r="G2" s="37"/>
      <c r="H2" s="37"/>
      <c r="I2" s="37"/>
    </row>
    <row r="3" spans="1:10" ht="18.75">
      <c r="A3" s="40"/>
      <c r="B3" s="38"/>
      <c r="D3" s="37"/>
      <c r="E3" s="37"/>
      <c r="F3" s="37" t="s">
        <v>431</v>
      </c>
      <c r="G3" s="37"/>
      <c r="H3" s="37"/>
      <c r="I3" s="37"/>
    </row>
    <row r="4" spans="1:10" ht="18.75">
      <c r="A4" s="40"/>
      <c r="B4" s="38"/>
      <c r="D4" s="37"/>
      <c r="E4" s="41"/>
      <c r="F4" s="37" t="s">
        <v>432</v>
      </c>
      <c r="G4" s="37"/>
      <c r="H4" s="37"/>
      <c r="I4" s="37"/>
    </row>
    <row r="5" spans="1:10" ht="15.75" customHeight="1">
      <c r="A5" s="16"/>
      <c r="B5" s="38"/>
      <c r="D5" s="37"/>
      <c r="E5" s="37"/>
      <c r="F5" s="37" t="s">
        <v>435</v>
      </c>
      <c r="G5" s="37"/>
      <c r="H5" s="37"/>
      <c r="I5" s="37"/>
    </row>
    <row r="6" spans="1:10" ht="19.5" customHeight="1">
      <c r="A6" s="42"/>
      <c r="D6" s="41"/>
      <c r="E6" s="41"/>
      <c r="F6" s="41"/>
      <c r="G6" s="5"/>
    </row>
    <row r="7" spans="1:10" ht="18" customHeight="1">
      <c r="A7" s="75" t="s">
        <v>0</v>
      </c>
      <c r="B7" s="75"/>
      <c r="C7" s="75"/>
      <c r="D7" s="75"/>
      <c r="E7" s="75"/>
      <c r="F7" s="75"/>
      <c r="G7" s="75"/>
      <c r="H7" s="75"/>
      <c r="I7" s="75"/>
    </row>
    <row r="8" spans="1:10" ht="18.75" customHeight="1">
      <c r="A8" s="75" t="s">
        <v>421</v>
      </c>
      <c r="B8" s="75"/>
      <c r="C8" s="75"/>
      <c r="D8" s="75"/>
      <c r="E8" s="75"/>
      <c r="F8" s="75"/>
      <c r="G8" s="75"/>
      <c r="H8" s="75"/>
      <c r="I8" s="75"/>
    </row>
    <row r="9" spans="1:10" ht="9" customHeight="1">
      <c r="A9" s="77"/>
      <c r="B9" s="77"/>
      <c r="C9" s="77"/>
      <c r="D9" s="77"/>
      <c r="E9" s="77"/>
      <c r="F9" s="77"/>
      <c r="G9" s="77"/>
    </row>
    <row r="10" spans="1:10" ht="16.5" customHeight="1">
      <c r="A10" s="79" t="s">
        <v>1</v>
      </c>
      <c r="B10" s="79"/>
      <c r="C10" s="79"/>
      <c r="D10" s="79"/>
      <c r="E10" s="79"/>
      <c r="F10" s="79"/>
      <c r="G10" s="79"/>
      <c r="H10" s="79"/>
      <c r="I10" s="79"/>
    </row>
    <row r="11" spans="1:10" ht="12.75" customHeight="1">
      <c r="A11" s="78" t="s">
        <v>2</v>
      </c>
      <c r="B11" s="78" t="s">
        <v>3</v>
      </c>
      <c r="C11" s="78" t="s">
        <v>4</v>
      </c>
      <c r="D11" s="78" t="s">
        <v>5</v>
      </c>
      <c r="E11" s="78" t="s">
        <v>6</v>
      </c>
      <c r="F11" s="78" t="s">
        <v>7</v>
      </c>
      <c r="G11" s="76" t="s">
        <v>423</v>
      </c>
      <c r="H11" s="76" t="s">
        <v>424</v>
      </c>
      <c r="I11" s="76" t="s">
        <v>425</v>
      </c>
    </row>
    <row r="12" spans="1:10" ht="12.75" customHeight="1">
      <c r="A12" s="78"/>
      <c r="B12" s="78"/>
      <c r="C12" s="78"/>
      <c r="D12" s="78"/>
      <c r="E12" s="78"/>
      <c r="F12" s="78"/>
      <c r="G12" s="76"/>
      <c r="H12" s="76"/>
      <c r="I12" s="76"/>
    </row>
    <row r="13" spans="1:10" s="4" customFormat="1" ht="37.5">
      <c r="A13" s="45" t="s">
        <v>8</v>
      </c>
      <c r="B13" s="46" t="s">
        <v>9</v>
      </c>
      <c r="C13" s="46"/>
      <c r="D13" s="46"/>
      <c r="E13" s="46"/>
      <c r="F13" s="46"/>
      <c r="G13" s="6">
        <f>G14+G25</f>
        <v>26332.7</v>
      </c>
      <c r="H13" s="6">
        <f t="shared" ref="H13:I13" si="0">H14+H25</f>
        <v>25696.7</v>
      </c>
      <c r="I13" s="6">
        <f t="shared" si="0"/>
        <v>25692.7</v>
      </c>
      <c r="J13" s="25"/>
    </row>
    <row r="14" spans="1:10" ht="18.75">
      <c r="A14" s="47" t="s">
        <v>19</v>
      </c>
      <c r="B14" s="23" t="s">
        <v>9</v>
      </c>
      <c r="C14" s="23" t="s">
        <v>20</v>
      </c>
      <c r="D14" s="23"/>
      <c r="E14" s="23"/>
      <c r="F14" s="48"/>
      <c r="G14" s="7">
        <f>G15</f>
        <v>6374.2</v>
      </c>
      <c r="H14" s="7">
        <f t="shared" ref="H14:I14" si="1">H15</f>
        <v>6374.2</v>
      </c>
      <c r="I14" s="7">
        <f t="shared" si="1"/>
        <v>6374.2</v>
      </c>
    </row>
    <row r="15" spans="1:10" ht="18.75">
      <c r="A15" s="47" t="s">
        <v>21</v>
      </c>
      <c r="B15" s="23" t="s">
        <v>9</v>
      </c>
      <c r="C15" s="23" t="s">
        <v>20</v>
      </c>
      <c r="D15" s="23" t="s">
        <v>11</v>
      </c>
      <c r="E15" s="23"/>
      <c r="F15" s="48"/>
      <c r="G15" s="7">
        <f>G16+G22</f>
        <v>6374.2</v>
      </c>
      <c r="H15" s="7">
        <f t="shared" ref="H15:I15" si="2">H16+H22</f>
        <v>6374.2</v>
      </c>
      <c r="I15" s="7">
        <f t="shared" si="2"/>
        <v>6374.2</v>
      </c>
    </row>
    <row r="16" spans="1:10" ht="55.5" customHeight="1">
      <c r="A16" s="33" t="s">
        <v>22</v>
      </c>
      <c r="B16" s="23" t="s">
        <v>9</v>
      </c>
      <c r="C16" s="23" t="s">
        <v>20</v>
      </c>
      <c r="D16" s="23" t="s">
        <v>11</v>
      </c>
      <c r="E16" s="23" t="s">
        <v>23</v>
      </c>
      <c r="F16" s="48"/>
      <c r="G16" s="7">
        <f>G17</f>
        <v>6354.2</v>
      </c>
      <c r="H16" s="7">
        <f t="shared" ref="H16:I16" si="3">H17</f>
        <v>6354.2</v>
      </c>
      <c r="I16" s="7">
        <f t="shared" si="3"/>
        <v>6354.2</v>
      </c>
    </row>
    <row r="17" spans="1:9" ht="56.25">
      <c r="A17" s="33" t="s">
        <v>24</v>
      </c>
      <c r="B17" s="23" t="s">
        <v>9</v>
      </c>
      <c r="C17" s="23" t="s">
        <v>20</v>
      </c>
      <c r="D17" s="23" t="s">
        <v>11</v>
      </c>
      <c r="E17" s="23" t="s">
        <v>25</v>
      </c>
      <c r="F17" s="48"/>
      <c r="G17" s="7">
        <f>G18+G20</f>
        <v>6354.2</v>
      </c>
      <c r="H17" s="7">
        <f t="shared" ref="H17:I17" si="4">H18+H20</f>
        <v>6354.2</v>
      </c>
      <c r="I17" s="7">
        <f t="shared" si="4"/>
        <v>6354.2</v>
      </c>
    </row>
    <row r="18" spans="1:9" ht="56.25">
      <c r="A18" s="33" t="s">
        <v>26</v>
      </c>
      <c r="B18" s="23" t="s">
        <v>9</v>
      </c>
      <c r="C18" s="23" t="s">
        <v>20</v>
      </c>
      <c r="D18" s="23" t="s">
        <v>11</v>
      </c>
      <c r="E18" s="23" t="s">
        <v>27</v>
      </c>
      <c r="F18" s="48"/>
      <c r="G18" s="7">
        <f>G19</f>
        <v>6354.2</v>
      </c>
      <c r="H18" s="7">
        <f t="shared" ref="H18:I18" si="5">H19</f>
        <v>6354.2</v>
      </c>
      <c r="I18" s="7">
        <f t="shared" si="5"/>
        <v>6354.2</v>
      </c>
    </row>
    <row r="19" spans="1:9" ht="18.75">
      <c r="A19" s="27" t="s">
        <v>17</v>
      </c>
      <c r="B19" s="23" t="s">
        <v>9</v>
      </c>
      <c r="C19" s="23" t="s">
        <v>20</v>
      </c>
      <c r="D19" s="23" t="s">
        <v>11</v>
      </c>
      <c r="E19" s="23" t="s">
        <v>27</v>
      </c>
      <c r="F19" s="23" t="s">
        <v>18</v>
      </c>
      <c r="G19" s="7">
        <v>6354.2</v>
      </c>
      <c r="H19" s="7">
        <v>6354.2</v>
      </c>
      <c r="I19" s="7">
        <v>6354.2</v>
      </c>
    </row>
    <row r="20" spans="1:9" ht="57.75" hidden="1" customHeight="1">
      <c r="A20" s="27" t="s">
        <v>84</v>
      </c>
      <c r="B20" s="23" t="s">
        <v>9</v>
      </c>
      <c r="C20" s="23" t="s">
        <v>20</v>
      </c>
      <c r="D20" s="23" t="s">
        <v>11</v>
      </c>
      <c r="E20" s="23" t="s">
        <v>282</v>
      </c>
      <c r="F20" s="23"/>
      <c r="G20" s="7"/>
      <c r="H20" s="7"/>
      <c r="I20" s="7"/>
    </row>
    <row r="21" spans="1:9" ht="18.75" hidden="1">
      <c r="A21" s="27" t="s">
        <v>17</v>
      </c>
      <c r="B21" s="23" t="s">
        <v>9</v>
      </c>
      <c r="C21" s="23" t="s">
        <v>20</v>
      </c>
      <c r="D21" s="23" t="s">
        <v>11</v>
      </c>
      <c r="E21" s="23" t="s">
        <v>282</v>
      </c>
      <c r="F21" s="23" t="s">
        <v>18</v>
      </c>
      <c r="G21" s="7"/>
      <c r="H21" s="7"/>
      <c r="I21" s="7"/>
    </row>
    <row r="22" spans="1:9" ht="56.25">
      <c r="A22" s="47" t="s">
        <v>346</v>
      </c>
      <c r="B22" s="23" t="s">
        <v>9</v>
      </c>
      <c r="C22" s="23" t="s">
        <v>20</v>
      </c>
      <c r="D22" s="23" t="s">
        <v>11</v>
      </c>
      <c r="E22" s="23" t="s">
        <v>36</v>
      </c>
      <c r="F22" s="23"/>
      <c r="G22" s="7">
        <v>20</v>
      </c>
      <c r="H22" s="7">
        <v>20</v>
      </c>
      <c r="I22" s="7">
        <v>20</v>
      </c>
    </row>
    <row r="23" spans="1:9" ht="37.5">
      <c r="A23" s="47" t="s">
        <v>37</v>
      </c>
      <c r="B23" s="23" t="s">
        <v>9</v>
      </c>
      <c r="C23" s="23" t="s">
        <v>20</v>
      </c>
      <c r="D23" s="23" t="s">
        <v>11</v>
      </c>
      <c r="E23" s="23" t="s">
        <v>38</v>
      </c>
      <c r="F23" s="23"/>
      <c r="G23" s="7">
        <v>20</v>
      </c>
      <c r="H23" s="7">
        <v>20</v>
      </c>
      <c r="I23" s="7">
        <v>20</v>
      </c>
    </row>
    <row r="24" spans="1:9" ht="18.75">
      <c r="A24" s="27" t="s">
        <v>17</v>
      </c>
      <c r="B24" s="23" t="s">
        <v>9</v>
      </c>
      <c r="C24" s="23" t="s">
        <v>20</v>
      </c>
      <c r="D24" s="23" t="s">
        <v>11</v>
      </c>
      <c r="E24" s="23" t="s">
        <v>38</v>
      </c>
      <c r="F24" s="23" t="s">
        <v>18</v>
      </c>
      <c r="G24" s="7">
        <v>20</v>
      </c>
      <c r="H24" s="7">
        <v>20</v>
      </c>
      <c r="I24" s="7">
        <v>20</v>
      </c>
    </row>
    <row r="25" spans="1:9" ht="18.75">
      <c r="A25" s="47" t="s">
        <v>39</v>
      </c>
      <c r="B25" s="23" t="s">
        <v>9</v>
      </c>
      <c r="C25" s="23" t="s">
        <v>40</v>
      </c>
      <c r="D25" s="23"/>
      <c r="E25" s="23"/>
      <c r="F25" s="23"/>
      <c r="G25" s="7">
        <f>G26+G61</f>
        <v>19958.5</v>
      </c>
      <c r="H25" s="7">
        <f t="shared" ref="H25:I25" si="6">H26+H61</f>
        <v>19322.5</v>
      </c>
      <c r="I25" s="7">
        <f t="shared" si="6"/>
        <v>19318.5</v>
      </c>
    </row>
    <row r="26" spans="1:9" ht="18.75">
      <c r="A26" s="47" t="s">
        <v>41</v>
      </c>
      <c r="B26" s="23" t="s">
        <v>9</v>
      </c>
      <c r="C26" s="23" t="s">
        <v>40</v>
      </c>
      <c r="D26" s="23" t="s">
        <v>42</v>
      </c>
      <c r="E26" s="23"/>
      <c r="F26" s="23"/>
      <c r="G26" s="7">
        <f>G30+G43+G57+G48+G51+G54+G40+G27</f>
        <v>16015.600000000002</v>
      </c>
      <c r="H26" s="7">
        <f t="shared" ref="H26:I26" si="7">H30+H43+H57+H48+H51+H54+H40+H27</f>
        <v>15379.600000000002</v>
      </c>
      <c r="I26" s="7">
        <f t="shared" si="7"/>
        <v>15375.600000000002</v>
      </c>
    </row>
    <row r="27" spans="1:9" ht="75">
      <c r="A27" s="27" t="s">
        <v>214</v>
      </c>
      <c r="B27" s="23" t="s">
        <v>9</v>
      </c>
      <c r="C27" s="23" t="s">
        <v>40</v>
      </c>
      <c r="D27" s="23" t="s">
        <v>42</v>
      </c>
      <c r="E27" s="23" t="s">
        <v>215</v>
      </c>
      <c r="F27" s="23"/>
      <c r="G27" s="7">
        <v>20</v>
      </c>
      <c r="H27" s="7">
        <v>0</v>
      </c>
      <c r="I27" s="7">
        <v>0</v>
      </c>
    </row>
    <row r="28" spans="1:9" ht="37.5">
      <c r="A28" s="27" t="s">
        <v>15</v>
      </c>
      <c r="B28" s="23" t="s">
        <v>9</v>
      </c>
      <c r="C28" s="23" t="s">
        <v>40</v>
      </c>
      <c r="D28" s="23" t="s">
        <v>42</v>
      </c>
      <c r="E28" s="23" t="s">
        <v>217</v>
      </c>
      <c r="F28" s="23"/>
      <c r="G28" s="7">
        <v>20</v>
      </c>
      <c r="H28" s="7">
        <v>0</v>
      </c>
      <c r="I28" s="7">
        <v>0</v>
      </c>
    </row>
    <row r="29" spans="1:9" ht="18.75">
      <c r="A29" s="27" t="s">
        <v>17</v>
      </c>
      <c r="B29" s="23" t="s">
        <v>9</v>
      </c>
      <c r="C29" s="23" t="s">
        <v>40</v>
      </c>
      <c r="D29" s="23" t="s">
        <v>42</v>
      </c>
      <c r="E29" s="23" t="s">
        <v>217</v>
      </c>
      <c r="F29" s="23" t="s">
        <v>18</v>
      </c>
      <c r="G29" s="7">
        <v>20</v>
      </c>
      <c r="H29" s="7">
        <v>0</v>
      </c>
      <c r="I29" s="7">
        <v>0</v>
      </c>
    </row>
    <row r="30" spans="1:9" ht="56.25" customHeight="1">
      <c r="A30" s="33" t="s">
        <v>22</v>
      </c>
      <c r="B30" s="23" t="s">
        <v>9</v>
      </c>
      <c r="C30" s="23" t="s">
        <v>40</v>
      </c>
      <c r="D30" s="23" t="s">
        <v>42</v>
      </c>
      <c r="E30" s="23" t="s">
        <v>23</v>
      </c>
      <c r="F30" s="23"/>
      <c r="G30" s="7">
        <f>G31</f>
        <v>15795.600000000002</v>
      </c>
      <c r="H30" s="7">
        <f t="shared" ref="H30:I30" si="8">H31</f>
        <v>15195.600000000002</v>
      </c>
      <c r="I30" s="7">
        <f t="shared" si="8"/>
        <v>15195.600000000002</v>
      </c>
    </row>
    <row r="31" spans="1:9" ht="59.25" customHeight="1">
      <c r="A31" s="33" t="s">
        <v>43</v>
      </c>
      <c r="B31" s="23" t="s">
        <v>9</v>
      </c>
      <c r="C31" s="23" t="s">
        <v>40</v>
      </c>
      <c r="D31" s="23" t="s">
        <v>42</v>
      </c>
      <c r="E31" s="23" t="s">
        <v>44</v>
      </c>
      <c r="F31" s="23"/>
      <c r="G31" s="7">
        <f>G32+G34+G36+G38</f>
        <v>15795.600000000002</v>
      </c>
      <c r="H31" s="7">
        <f t="shared" ref="H31:I31" si="9">H32+H34+H36+H38</f>
        <v>15195.600000000002</v>
      </c>
      <c r="I31" s="7">
        <f t="shared" si="9"/>
        <v>15195.600000000002</v>
      </c>
    </row>
    <row r="32" spans="1:9" ht="18.75">
      <c r="A32" s="47" t="s">
        <v>45</v>
      </c>
      <c r="B32" s="23" t="s">
        <v>9</v>
      </c>
      <c r="C32" s="23" t="s">
        <v>40</v>
      </c>
      <c r="D32" s="23" t="s">
        <v>42</v>
      </c>
      <c r="E32" s="49" t="s">
        <v>46</v>
      </c>
      <c r="F32" s="23"/>
      <c r="G32" s="7">
        <v>10158.700000000001</v>
      </c>
      <c r="H32" s="7">
        <v>9558.7000000000007</v>
      </c>
      <c r="I32" s="7">
        <v>9558.7000000000007</v>
      </c>
    </row>
    <row r="33" spans="1:9" ht="22.5" customHeight="1">
      <c r="A33" s="27" t="s">
        <v>17</v>
      </c>
      <c r="B33" s="23" t="s">
        <v>9</v>
      </c>
      <c r="C33" s="23" t="s">
        <v>40</v>
      </c>
      <c r="D33" s="23" t="s">
        <v>42</v>
      </c>
      <c r="E33" s="49" t="s">
        <v>46</v>
      </c>
      <c r="F33" s="23" t="s">
        <v>18</v>
      </c>
      <c r="G33" s="7">
        <v>10158.700000000001</v>
      </c>
      <c r="H33" s="7">
        <v>9558.7000000000007</v>
      </c>
      <c r="I33" s="7">
        <v>9558.7000000000007</v>
      </c>
    </row>
    <row r="34" spans="1:9" ht="18.75">
      <c r="A34" s="33" t="s">
        <v>47</v>
      </c>
      <c r="B34" s="23" t="s">
        <v>9</v>
      </c>
      <c r="C34" s="23" t="s">
        <v>40</v>
      </c>
      <c r="D34" s="23" t="s">
        <v>42</v>
      </c>
      <c r="E34" s="23" t="s">
        <v>48</v>
      </c>
      <c r="F34" s="23"/>
      <c r="G34" s="7">
        <v>970.7</v>
      </c>
      <c r="H34" s="7">
        <v>970.7</v>
      </c>
      <c r="I34" s="7">
        <v>970.7</v>
      </c>
    </row>
    <row r="35" spans="1:9" ht="18" customHeight="1">
      <c r="A35" s="27" t="s">
        <v>17</v>
      </c>
      <c r="B35" s="23" t="s">
        <v>9</v>
      </c>
      <c r="C35" s="23" t="s">
        <v>40</v>
      </c>
      <c r="D35" s="23" t="s">
        <v>42</v>
      </c>
      <c r="E35" s="23" t="s">
        <v>48</v>
      </c>
      <c r="F35" s="23" t="s">
        <v>18</v>
      </c>
      <c r="G35" s="7">
        <v>970.7</v>
      </c>
      <c r="H35" s="7">
        <v>970.7</v>
      </c>
      <c r="I35" s="7">
        <v>970.7</v>
      </c>
    </row>
    <row r="36" spans="1:9" ht="18.75">
      <c r="A36" s="50" t="s">
        <v>49</v>
      </c>
      <c r="B36" s="23" t="s">
        <v>9</v>
      </c>
      <c r="C36" s="23" t="s">
        <v>40</v>
      </c>
      <c r="D36" s="23" t="s">
        <v>42</v>
      </c>
      <c r="E36" s="23" t="s">
        <v>50</v>
      </c>
      <c r="F36" s="23"/>
      <c r="G36" s="7">
        <v>4666.2</v>
      </c>
      <c r="H36" s="7">
        <v>4666.2</v>
      </c>
      <c r="I36" s="7">
        <v>4666.2</v>
      </c>
    </row>
    <row r="37" spans="1:9" ht="20.25" customHeight="1">
      <c r="A37" s="27" t="s">
        <v>17</v>
      </c>
      <c r="B37" s="23" t="s">
        <v>9</v>
      </c>
      <c r="C37" s="23" t="s">
        <v>40</v>
      </c>
      <c r="D37" s="23" t="s">
        <v>42</v>
      </c>
      <c r="E37" s="23" t="s">
        <v>50</v>
      </c>
      <c r="F37" s="23" t="s">
        <v>18</v>
      </c>
      <c r="G37" s="7">
        <v>4666.2</v>
      </c>
      <c r="H37" s="7">
        <v>4666.2</v>
      </c>
      <c r="I37" s="7">
        <v>4666.2</v>
      </c>
    </row>
    <row r="38" spans="1:9" ht="57" hidden="1" customHeight="1">
      <c r="A38" s="27" t="s">
        <v>84</v>
      </c>
      <c r="B38" s="23" t="s">
        <v>9</v>
      </c>
      <c r="C38" s="23" t="s">
        <v>40</v>
      </c>
      <c r="D38" s="23" t="s">
        <v>42</v>
      </c>
      <c r="E38" s="23" t="s">
        <v>333</v>
      </c>
      <c r="F38" s="23"/>
      <c r="G38" s="7"/>
      <c r="H38" s="7"/>
      <c r="I38" s="7"/>
    </row>
    <row r="39" spans="1:9" ht="20.25" hidden="1" customHeight="1">
      <c r="A39" s="27" t="s">
        <v>17</v>
      </c>
      <c r="B39" s="23" t="s">
        <v>9</v>
      </c>
      <c r="C39" s="23" t="s">
        <v>40</v>
      </c>
      <c r="D39" s="23" t="s">
        <v>42</v>
      </c>
      <c r="E39" s="23" t="s">
        <v>333</v>
      </c>
      <c r="F39" s="23" t="s">
        <v>18</v>
      </c>
      <c r="G39" s="7"/>
      <c r="H39" s="7"/>
      <c r="I39" s="7"/>
    </row>
    <row r="40" spans="1:9" ht="75">
      <c r="A40" s="27" t="s">
        <v>382</v>
      </c>
      <c r="B40" s="23" t="s">
        <v>9</v>
      </c>
      <c r="C40" s="23" t="s">
        <v>40</v>
      </c>
      <c r="D40" s="23" t="s">
        <v>42</v>
      </c>
      <c r="E40" s="23" t="s">
        <v>381</v>
      </c>
      <c r="F40" s="23"/>
      <c r="G40" s="7">
        <v>7</v>
      </c>
      <c r="H40" s="7">
        <v>2</v>
      </c>
      <c r="I40" s="7">
        <v>0</v>
      </c>
    </row>
    <row r="41" spans="1:9" ht="56.25">
      <c r="A41" s="51" t="s">
        <v>216</v>
      </c>
      <c r="B41" s="23" t="s">
        <v>9</v>
      </c>
      <c r="C41" s="23" t="s">
        <v>40</v>
      </c>
      <c r="D41" s="23" t="s">
        <v>42</v>
      </c>
      <c r="E41" s="23" t="s">
        <v>383</v>
      </c>
      <c r="F41" s="23"/>
      <c r="G41" s="7">
        <v>7</v>
      </c>
      <c r="H41" s="7">
        <v>2</v>
      </c>
      <c r="I41" s="7">
        <v>0</v>
      </c>
    </row>
    <row r="42" spans="1:9" ht="18.75">
      <c r="A42" s="27" t="s">
        <v>17</v>
      </c>
      <c r="B42" s="23" t="s">
        <v>9</v>
      </c>
      <c r="C42" s="23" t="s">
        <v>40</v>
      </c>
      <c r="D42" s="23" t="s">
        <v>42</v>
      </c>
      <c r="E42" s="23" t="s">
        <v>383</v>
      </c>
      <c r="F42" s="23" t="s">
        <v>18</v>
      </c>
      <c r="G42" s="7">
        <v>7</v>
      </c>
      <c r="H42" s="7">
        <v>2</v>
      </c>
      <c r="I42" s="7">
        <v>0</v>
      </c>
    </row>
    <row r="43" spans="1:9" ht="58.5" customHeight="1">
      <c r="A43" s="47" t="s">
        <v>347</v>
      </c>
      <c r="B43" s="23" t="s">
        <v>9</v>
      </c>
      <c r="C43" s="23" t="s">
        <v>40</v>
      </c>
      <c r="D43" s="23" t="s">
        <v>42</v>
      </c>
      <c r="E43" s="23" t="s">
        <v>36</v>
      </c>
      <c r="F43" s="23"/>
      <c r="G43" s="7">
        <f>G44+G46</f>
        <v>160</v>
      </c>
      <c r="H43" s="7">
        <f t="shared" ref="H43:I43" si="10">H44+H46</f>
        <v>170</v>
      </c>
      <c r="I43" s="7">
        <f t="shared" si="10"/>
        <v>180</v>
      </c>
    </row>
    <row r="44" spans="1:9" ht="21.75" customHeight="1">
      <c r="A44" s="47" t="s">
        <v>69</v>
      </c>
      <c r="B44" s="23" t="s">
        <v>9</v>
      </c>
      <c r="C44" s="23" t="s">
        <v>40</v>
      </c>
      <c r="D44" s="23" t="s">
        <v>42</v>
      </c>
      <c r="E44" s="23" t="s">
        <v>70</v>
      </c>
      <c r="F44" s="23"/>
      <c r="G44" s="7">
        <v>20</v>
      </c>
      <c r="H44" s="7">
        <v>20</v>
      </c>
      <c r="I44" s="7">
        <v>20</v>
      </c>
    </row>
    <row r="45" spans="1:9" ht="24" customHeight="1">
      <c r="A45" s="27" t="s">
        <v>17</v>
      </c>
      <c r="B45" s="23" t="s">
        <v>9</v>
      </c>
      <c r="C45" s="23" t="s">
        <v>40</v>
      </c>
      <c r="D45" s="23" t="s">
        <v>42</v>
      </c>
      <c r="E45" s="23" t="s">
        <v>70</v>
      </c>
      <c r="F45" s="23" t="s">
        <v>18</v>
      </c>
      <c r="G45" s="7">
        <v>20</v>
      </c>
      <c r="H45" s="7">
        <v>20</v>
      </c>
      <c r="I45" s="7">
        <v>20</v>
      </c>
    </row>
    <row r="46" spans="1:9" ht="37.5" customHeight="1">
      <c r="A46" s="47" t="s">
        <v>37</v>
      </c>
      <c r="B46" s="23" t="s">
        <v>9</v>
      </c>
      <c r="C46" s="23" t="s">
        <v>40</v>
      </c>
      <c r="D46" s="23" t="s">
        <v>42</v>
      </c>
      <c r="E46" s="23" t="s">
        <v>38</v>
      </c>
      <c r="F46" s="23"/>
      <c r="G46" s="7">
        <v>140</v>
      </c>
      <c r="H46" s="7">
        <v>150</v>
      </c>
      <c r="I46" s="7">
        <v>160</v>
      </c>
    </row>
    <row r="47" spans="1:9" ht="25.5" customHeight="1">
      <c r="A47" s="27" t="s">
        <v>17</v>
      </c>
      <c r="B47" s="23" t="s">
        <v>9</v>
      </c>
      <c r="C47" s="23" t="s">
        <v>40</v>
      </c>
      <c r="D47" s="23" t="s">
        <v>42</v>
      </c>
      <c r="E47" s="23" t="s">
        <v>38</v>
      </c>
      <c r="F47" s="23" t="s">
        <v>18</v>
      </c>
      <c r="G47" s="7">
        <v>140</v>
      </c>
      <c r="H47" s="7">
        <v>150</v>
      </c>
      <c r="I47" s="7">
        <v>160</v>
      </c>
    </row>
    <row r="48" spans="1:9" ht="75">
      <c r="A48" s="14" t="s">
        <v>297</v>
      </c>
      <c r="B48" s="23" t="s">
        <v>9</v>
      </c>
      <c r="C48" s="23" t="s">
        <v>40</v>
      </c>
      <c r="D48" s="23" t="s">
        <v>42</v>
      </c>
      <c r="E48" s="23" t="s">
        <v>295</v>
      </c>
      <c r="F48" s="23"/>
      <c r="G48" s="7">
        <v>13</v>
      </c>
      <c r="H48" s="7">
        <v>0</v>
      </c>
      <c r="I48" s="7">
        <v>0</v>
      </c>
    </row>
    <row r="49" spans="1:9" ht="37.5">
      <c r="A49" s="27" t="s">
        <v>15</v>
      </c>
      <c r="B49" s="23" t="s">
        <v>9</v>
      </c>
      <c r="C49" s="23" t="s">
        <v>40</v>
      </c>
      <c r="D49" s="23" t="s">
        <v>42</v>
      </c>
      <c r="E49" s="23" t="s">
        <v>296</v>
      </c>
      <c r="F49" s="23"/>
      <c r="G49" s="7">
        <v>13</v>
      </c>
      <c r="H49" s="7">
        <v>0</v>
      </c>
      <c r="I49" s="7">
        <v>0</v>
      </c>
    </row>
    <row r="50" spans="1:9" ht="25.5" customHeight="1">
      <c r="A50" s="27" t="s">
        <v>17</v>
      </c>
      <c r="B50" s="23" t="s">
        <v>9</v>
      </c>
      <c r="C50" s="23" t="s">
        <v>40</v>
      </c>
      <c r="D50" s="23" t="s">
        <v>42</v>
      </c>
      <c r="E50" s="23" t="s">
        <v>296</v>
      </c>
      <c r="F50" s="23" t="s">
        <v>18</v>
      </c>
      <c r="G50" s="7">
        <v>13</v>
      </c>
      <c r="H50" s="7">
        <v>0</v>
      </c>
      <c r="I50" s="7">
        <v>0</v>
      </c>
    </row>
    <row r="51" spans="1:9" ht="56.25">
      <c r="A51" s="27" t="s">
        <v>348</v>
      </c>
      <c r="B51" s="23" t="s">
        <v>9</v>
      </c>
      <c r="C51" s="23" t="s">
        <v>40</v>
      </c>
      <c r="D51" s="23" t="s">
        <v>42</v>
      </c>
      <c r="E51" s="23" t="s">
        <v>340</v>
      </c>
      <c r="F51" s="23"/>
      <c r="G51" s="7">
        <v>15</v>
      </c>
      <c r="H51" s="7">
        <v>0</v>
      </c>
      <c r="I51" s="7">
        <v>0</v>
      </c>
    </row>
    <row r="52" spans="1:9" ht="37.5">
      <c r="A52" s="52" t="s">
        <v>15</v>
      </c>
      <c r="B52" s="23" t="s">
        <v>9</v>
      </c>
      <c r="C52" s="23" t="s">
        <v>40</v>
      </c>
      <c r="D52" s="23" t="s">
        <v>42</v>
      </c>
      <c r="E52" s="34" t="s">
        <v>341</v>
      </c>
      <c r="F52" s="23"/>
      <c r="G52" s="7">
        <v>15</v>
      </c>
      <c r="H52" s="7">
        <v>0</v>
      </c>
      <c r="I52" s="7">
        <v>0</v>
      </c>
    </row>
    <row r="53" spans="1:9" ht="25.5" customHeight="1">
      <c r="A53" s="27" t="s">
        <v>17</v>
      </c>
      <c r="B53" s="23" t="s">
        <v>9</v>
      </c>
      <c r="C53" s="23" t="s">
        <v>40</v>
      </c>
      <c r="D53" s="23" t="s">
        <v>42</v>
      </c>
      <c r="E53" s="34" t="s">
        <v>341</v>
      </c>
      <c r="F53" s="23" t="s">
        <v>18</v>
      </c>
      <c r="G53" s="7">
        <v>15</v>
      </c>
      <c r="H53" s="7">
        <v>0</v>
      </c>
      <c r="I53" s="7">
        <v>0</v>
      </c>
    </row>
    <row r="54" spans="1:9" ht="79.5" customHeight="1">
      <c r="A54" s="27" t="s">
        <v>379</v>
      </c>
      <c r="B54" s="23" t="s">
        <v>9</v>
      </c>
      <c r="C54" s="23" t="s">
        <v>40</v>
      </c>
      <c r="D54" s="23" t="s">
        <v>42</v>
      </c>
      <c r="E54" s="23" t="s">
        <v>378</v>
      </c>
      <c r="F54" s="23"/>
      <c r="G54" s="7">
        <v>5</v>
      </c>
      <c r="H54" s="7">
        <v>6</v>
      </c>
      <c r="I54" s="7">
        <v>0</v>
      </c>
    </row>
    <row r="55" spans="1:9" ht="37.5">
      <c r="A55" s="52" t="s">
        <v>15</v>
      </c>
      <c r="B55" s="23" t="s">
        <v>9</v>
      </c>
      <c r="C55" s="23" t="s">
        <v>40</v>
      </c>
      <c r="D55" s="23" t="s">
        <v>42</v>
      </c>
      <c r="E55" s="34" t="s">
        <v>380</v>
      </c>
      <c r="F55" s="23"/>
      <c r="G55" s="7">
        <v>5</v>
      </c>
      <c r="H55" s="7">
        <v>6</v>
      </c>
      <c r="I55" s="7">
        <v>0</v>
      </c>
    </row>
    <row r="56" spans="1:9" ht="25.5" customHeight="1">
      <c r="A56" s="27" t="s">
        <v>17</v>
      </c>
      <c r="B56" s="23" t="s">
        <v>9</v>
      </c>
      <c r="C56" s="23" t="s">
        <v>40</v>
      </c>
      <c r="D56" s="23" t="s">
        <v>42</v>
      </c>
      <c r="E56" s="34" t="s">
        <v>380</v>
      </c>
      <c r="F56" s="23" t="s">
        <v>18</v>
      </c>
      <c r="G56" s="7">
        <v>5</v>
      </c>
      <c r="H56" s="7">
        <v>6</v>
      </c>
      <c r="I56" s="7">
        <v>0</v>
      </c>
    </row>
    <row r="57" spans="1:9" ht="43.5" hidden="1" customHeight="1">
      <c r="A57" s="47" t="s">
        <v>99</v>
      </c>
      <c r="B57" s="23" t="s">
        <v>9</v>
      </c>
      <c r="C57" s="23" t="s">
        <v>40</v>
      </c>
      <c r="D57" s="23" t="s">
        <v>42</v>
      </c>
      <c r="E57" s="23" t="s">
        <v>109</v>
      </c>
      <c r="F57" s="23"/>
      <c r="G57" s="7">
        <f>G58</f>
        <v>0</v>
      </c>
      <c r="H57" s="7">
        <v>6</v>
      </c>
      <c r="I57" s="7">
        <v>0</v>
      </c>
    </row>
    <row r="58" spans="1:9" ht="40.5" hidden="1" customHeight="1">
      <c r="A58" s="47" t="s">
        <v>100</v>
      </c>
      <c r="B58" s="23" t="s">
        <v>9</v>
      </c>
      <c r="C58" s="23" t="s">
        <v>40</v>
      </c>
      <c r="D58" s="23" t="s">
        <v>42</v>
      </c>
      <c r="E58" s="23" t="s">
        <v>110</v>
      </c>
      <c r="F58" s="23"/>
      <c r="G58" s="7">
        <f>G59</f>
        <v>0</v>
      </c>
      <c r="H58" s="7">
        <v>6</v>
      </c>
      <c r="I58" s="7">
        <v>0</v>
      </c>
    </row>
    <row r="59" spans="1:9" ht="75" hidden="1" customHeight="1">
      <c r="A59" s="27" t="s">
        <v>101</v>
      </c>
      <c r="B59" s="23" t="s">
        <v>9</v>
      </c>
      <c r="C59" s="23" t="s">
        <v>40</v>
      </c>
      <c r="D59" s="23" t="s">
        <v>42</v>
      </c>
      <c r="E59" s="23" t="s">
        <v>111</v>
      </c>
      <c r="F59" s="23"/>
      <c r="G59" s="7">
        <f>G60</f>
        <v>0</v>
      </c>
      <c r="H59" s="7">
        <v>6</v>
      </c>
      <c r="I59" s="7">
        <v>0</v>
      </c>
    </row>
    <row r="60" spans="1:9" ht="22.5" hidden="1" customHeight="1">
      <c r="A60" s="27" t="s">
        <v>17</v>
      </c>
      <c r="B60" s="23" t="s">
        <v>9</v>
      </c>
      <c r="C60" s="23" t="s">
        <v>40</v>
      </c>
      <c r="D60" s="23" t="s">
        <v>42</v>
      </c>
      <c r="E60" s="23" t="s">
        <v>111</v>
      </c>
      <c r="F60" s="23" t="s">
        <v>18</v>
      </c>
      <c r="G60" s="7"/>
      <c r="H60" s="7">
        <v>6</v>
      </c>
      <c r="I60" s="7">
        <v>0</v>
      </c>
    </row>
    <row r="61" spans="1:9" ht="37.5">
      <c r="A61" s="47" t="s">
        <v>53</v>
      </c>
      <c r="B61" s="23" t="s">
        <v>9</v>
      </c>
      <c r="C61" s="23" t="s">
        <v>40</v>
      </c>
      <c r="D61" s="23" t="s">
        <v>54</v>
      </c>
      <c r="E61" s="23"/>
      <c r="F61" s="23"/>
      <c r="G61" s="7">
        <f>G62+G68</f>
        <v>3942.8999999999996</v>
      </c>
      <c r="H61" s="7">
        <f t="shared" ref="H61:I61" si="11">H62+H68</f>
        <v>3942.8999999999996</v>
      </c>
      <c r="I61" s="7">
        <f t="shared" si="11"/>
        <v>3942.8999999999996</v>
      </c>
    </row>
    <row r="62" spans="1:9" ht="93" customHeight="1">
      <c r="A62" s="47" t="s">
        <v>55</v>
      </c>
      <c r="B62" s="23" t="s">
        <v>9</v>
      </c>
      <c r="C62" s="23" t="s">
        <v>40</v>
      </c>
      <c r="D62" s="23" t="s">
        <v>54</v>
      </c>
      <c r="E62" s="23" t="s">
        <v>56</v>
      </c>
      <c r="F62" s="23"/>
      <c r="G62" s="7">
        <f>G63</f>
        <v>729.2</v>
      </c>
      <c r="H62" s="7">
        <f t="shared" ref="H62:I63" si="12">H63</f>
        <v>729.2</v>
      </c>
      <c r="I62" s="7">
        <f t="shared" si="12"/>
        <v>729.2</v>
      </c>
    </row>
    <row r="63" spans="1:9" ht="37.5">
      <c r="A63" s="47" t="s">
        <v>57</v>
      </c>
      <c r="B63" s="23" t="s">
        <v>9</v>
      </c>
      <c r="C63" s="23" t="s">
        <v>40</v>
      </c>
      <c r="D63" s="23" t="s">
        <v>54</v>
      </c>
      <c r="E63" s="23" t="s">
        <v>58</v>
      </c>
      <c r="F63" s="23"/>
      <c r="G63" s="7">
        <f>G64</f>
        <v>729.2</v>
      </c>
      <c r="H63" s="7">
        <f t="shared" si="12"/>
        <v>729.2</v>
      </c>
      <c r="I63" s="7">
        <f t="shared" si="12"/>
        <v>729.2</v>
      </c>
    </row>
    <row r="64" spans="1:9" ht="37.5">
      <c r="A64" s="47" t="s">
        <v>59</v>
      </c>
      <c r="B64" s="23" t="s">
        <v>9</v>
      </c>
      <c r="C64" s="23" t="s">
        <v>40</v>
      </c>
      <c r="D64" s="23" t="s">
        <v>54</v>
      </c>
      <c r="E64" s="23" t="s">
        <v>60</v>
      </c>
      <c r="F64" s="23"/>
      <c r="G64" s="7">
        <f>SUM(G65:G67)</f>
        <v>729.2</v>
      </c>
      <c r="H64" s="7">
        <f t="shared" ref="H64:I64" si="13">SUM(H65:H67)</f>
        <v>729.2</v>
      </c>
      <c r="I64" s="7">
        <f t="shared" si="13"/>
        <v>729.2</v>
      </c>
    </row>
    <row r="65" spans="1:10" ht="111" customHeight="1">
      <c r="A65" s="33" t="s">
        <v>61</v>
      </c>
      <c r="B65" s="23" t="s">
        <v>9</v>
      </c>
      <c r="C65" s="23" t="s">
        <v>40</v>
      </c>
      <c r="D65" s="23" t="s">
        <v>54</v>
      </c>
      <c r="E65" s="23" t="s">
        <v>60</v>
      </c>
      <c r="F65" s="23" t="s">
        <v>62</v>
      </c>
      <c r="G65" s="7">
        <v>715</v>
      </c>
      <c r="H65" s="7">
        <v>715</v>
      </c>
      <c r="I65" s="7">
        <v>715</v>
      </c>
    </row>
    <row r="66" spans="1:10" ht="54" customHeight="1">
      <c r="A66" s="14" t="s">
        <v>32</v>
      </c>
      <c r="B66" s="23" t="s">
        <v>9</v>
      </c>
      <c r="C66" s="23" t="s">
        <v>40</v>
      </c>
      <c r="D66" s="23" t="s">
        <v>54</v>
      </c>
      <c r="E66" s="23" t="s">
        <v>60</v>
      </c>
      <c r="F66" s="23" t="s">
        <v>33</v>
      </c>
      <c r="G66" s="7">
        <v>13.5</v>
      </c>
      <c r="H66" s="7">
        <v>13.5</v>
      </c>
      <c r="I66" s="7">
        <v>13.5</v>
      </c>
    </row>
    <row r="67" spans="1:10" ht="24" customHeight="1">
      <c r="A67" s="27" t="s">
        <v>63</v>
      </c>
      <c r="B67" s="23" t="s">
        <v>9</v>
      </c>
      <c r="C67" s="23" t="s">
        <v>40</v>
      </c>
      <c r="D67" s="23" t="s">
        <v>54</v>
      </c>
      <c r="E67" s="23" t="s">
        <v>60</v>
      </c>
      <c r="F67" s="23" t="s">
        <v>64</v>
      </c>
      <c r="G67" s="7">
        <v>0.7</v>
      </c>
      <c r="H67" s="7">
        <v>0.7</v>
      </c>
      <c r="I67" s="7">
        <v>0.7</v>
      </c>
    </row>
    <row r="68" spans="1:10" ht="57.75" customHeight="1">
      <c r="A68" s="33" t="s">
        <v>22</v>
      </c>
      <c r="B68" s="23" t="s">
        <v>9</v>
      </c>
      <c r="C68" s="23" t="s">
        <v>40</v>
      </c>
      <c r="D68" s="23" t="s">
        <v>54</v>
      </c>
      <c r="E68" s="23" t="s">
        <v>23</v>
      </c>
      <c r="F68" s="23"/>
      <c r="G68" s="7">
        <f>G69</f>
        <v>3213.7</v>
      </c>
      <c r="H68" s="7">
        <f t="shared" ref="H68:I68" si="14">H69</f>
        <v>3213.7</v>
      </c>
      <c r="I68" s="7">
        <f t="shared" si="14"/>
        <v>3213.7</v>
      </c>
    </row>
    <row r="69" spans="1:10" ht="54" customHeight="1">
      <c r="A69" s="33" t="s">
        <v>65</v>
      </c>
      <c r="B69" s="23" t="s">
        <v>9</v>
      </c>
      <c r="C69" s="23" t="s">
        <v>40</v>
      </c>
      <c r="D69" s="23" t="s">
        <v>54</v>
      </c>
      <c r="E69" s="23" t="s">
        <v>66</v>
      </c>
      <c r="F69" s="23"/>
      <c r="G69" s="7">
        <f>G70+G73</f>
        <v>3213.7</v>
      </c>
      <c r="H69" s="7">
        <f t="shared" ref="H69:I69" si="15">H70+H73</f>
        <v>3213.7</v>
      </c>
      <c r="I69" s="7">
        <f t="shared" si="15"/>
        <v>3213.7</v>
      </c>
    </row>
    <row r="70" spans="1:10" ht="120" customHeight="1">
      <c r="A70" s="47" t="s">
        <v>67</v>
      </c>
      <c r="B70" s="23" t="s">
        <v>9</v>
      </c>
      <c r="C70" s="23" t="s">
        <v>40</v>
      </c>
      <c r="D70" s="23" t="s">
        <v>54</v>
      </c>
      <c r="E70" s="23" t="s">
        <v>68</v>
      </c>
      <c r="F70" s="23"/>
      <c r="G70" s="7">
        <f>SUM(G71:G72)</f>
        <v>3213.7</v>
      </c>
      <c r="H70" s="7">
        <f t="shared" ref="H70:I70" si="16">SUM(H71:H72)</f>
        <v>3213.7</v>
      </c>
      <c r="I70" s="7">
        <f t="shared" si="16"/>
        <v>3213.7</v>
      </c>
    </row>
    <row r="71" spans="1:10" ht="116.25" customHeight="1">
      <c r="A71" s="33" t="s">
        <v>61</v>
      </c>
      <c r="B71" s="23" t="s">
        <v>9</v>
      </c>
      <c r="C71" s="23" t="s">
        <v>40</v>
      </c>
      <c r="D71" s="23" t="s">
        <v>54</v>
      </c>
      <c r="E71" s="23" t="s">
        <v>68</v>
      </c>
      <c r="F71" s="23" t="s">
        <v>62</v>
      </c>
      <c r="G71" s="7">
        <v>3097</v>
      </c>
      <c r="H71" s="7">
        <v>3097</v>
      </c>
      <c r="I71" s="7">
        <v>3097</v>
      </c>
    </row>
    <row r="72" spans="1:10" ht="60.75" customHeight="1">
      <c r="A72" s="14" t="s">
        <v>32</v>
      </c>
      <c r="B72" s="23" t="s">
        <v>9</v>
      </c>
      <c r="C72" s="23" t="s">
        <v>40</v>
      </c>
      <c r="D72" s="23" t="s">
        <v>54</v>
      </c>
      <c r="E72" s="23" t="s">
        <v>68</v>
      </c>
      <c r="F72" s="23" t="s">
        <v>33</v>
      </c>
      <c r="G72" s="7">
        <v>116.7</v>
      </c>
      <c r="H72" s="7">
        <v>116.7</v>
      </c>
      <c r="I72" s="7">
        <v>116.7</v>
      </c>
    </row>
    <row r="73" spans="1:10" ht="60.75" hidden="1" customHeight="1">
      <c r="A73" s="27" t="s">
        <v>84</v>
      </c>
      <c r="B73" s="23" t="s">
        <v>9</v>
      </c>
      <c r="C73" s="23" t="s">
        <v>40</v>
      </c>
      <c r="D73" s="23" t="s">
        <v>54</v>
      </c>
      <c r="E73" s="23" t="s">
        <v>283</v>
      </c>
      <c r="F73" s="23"/>
      <c r="G73" s="7"/>
      <c r="H73" s="7"/>
      <c r="I73" s="7"/>
    </row>
    <row r="74" spans="1:10" ht="114" hidden="1" customHeight="1">
      <c r="A74" s="33" t="s">
        <v>61</v>
      </c>
      <c r="B74" s="23" t="s">
        <v>9</v>
      </c>
      <c r="C74" s="23" t="s">
        <v>40</v>
      </c>
      <c r="D74" s="23" t="s">
        <v>54</v>
      </c>
      <c r="E74" s="23" t="s">
        <v>283</v>
      </c>
      <c r="F74" s="23" t="s">
        <v>62</v>
      </c>
      <c r="G74" s="7"/>
      <c r="H74" s="7"/>
      <c r="I74" s="7"/>
    </row>
    <row r="75" spans="1:10" s="4" customFormat="1" ht="45.75" customHeight="1">
      <c r="A75" s="45" t="s">
        <v>71</v>
      </c>
      <c r="B75" s="46" t="s">
        <v>72</v>
      </c>
      <c r="C75" s="46"/>
      <c r="D75" s="46"/>
      <c r="E75" s="46"/>
      <c r="F75" s="46"/>
      <c r="G75" s="8">
        <f>G76+G209+G225</f>
        <v>277132.40000000002</v>
      </c>
      <c r="H75" s="8">
        <f>H76+H209+H225</f>
        <v>275833.60000000003</v>
      </c>
      <c r="I75" s="8">
        <f>I76+I209+I225</f>
        <v>259762.30000000005</v>
      </c>
      <c r="J75" s="25"/>
    </row>
    <row r="76" spans="1:10" ht="18.75">
      <c r="A76" s="47" t="s">
        <v>19</v>
      </c>
      <c r="B76" s="23" t="s">
        <v>72</v>
      </c>
      <c r="C76" s="23" t="s">
        <v>20</v>
      </c>
      <c r="D76" s="23"/>
      <c r="E76" s="23"/>
      <c r="F76" s="23"/>
      <c r="G76" s="9">
        <f>G77+G96+G144+G170</f>
        <v>265948.40000000002</v>
      </c>
      <c r="H76" s="9">
        <f t="shared" ref="H76:I76" si="17">H77+H96+H144+H170</f>
        <v>264649.60000000003</v>
      </c>
      <c r="I76" s="9">
        <f t="shared" si="17"/>
        <v>248578.30000000005</v>
      </c>
    </row>
    <row r="77" spans="1:10" ht="18.75">
      <c r="A77" s="47" t="s">
        <v>73</v>
      </c>
      <c r="B77" s="23" t="s">
        <v>72</v>
      </c>
      <c r="C77" s="23" t="s">
        <v>20</v>
      </c>
      <c r="D77" s="23" t="s">
        <v>42</v>
      </c>
      <c r="E77" s="23"/>
      <c r="F77" s="23"/>
      <c r="G77" s="7">
        <f>G81+G90+G78</f>
        <v>50327</v>
      </c>
      <c r="H77" s="7">
        <f t="shared" ref="H77:I77" si="18">H81+H90+H78</f>
        <v>51857.4</v>
      </c>
      <c r="I77" s="7">
        <f t="shared" si="18"/>
        <v>51857.4</v>
      </c>
    </row>
    <row r="78" spans="1:10" ht="75">
      <c r="A78" s="53" t="s">
        <v>214</v>
      </c>
      <c r="B78" s="23" t="s">
        <v>72</v>
      </c>
      <c r="C78" s="23" t="s">
        <v>20</v>
      </c>
      <c r="D78" s="23" t="s">
        <v>42</v>
      </c>
      <c r="E78" s="23" t="s">
        <v>215</v>
      </c>
      <c r="F78" s="23"/>
      <c r="G78" s="7">
        <v>20</v>
      </c>
      <c r="H78" s="7">
        <v>0</v>
      </c>
      <c r="I78" s="7">
        <v>0</v>
      </c>
    </row>
    <row r="79" spans="1:10" ht="56.25">
      <c r="A79" s="51" t="s">
        <v>216</v>
      </c>
      <c r="B79" s="23" t="s">
        <v>72</v>
      </c>
      <c r="C79" s="23" t="s">
        <v>20</v>
      </c>
      <c r="D79" s="23" t="s">
        <v>42</v>
      </c>
      <c r="E79" s="23" t="s">
        <v>217</v>
      </c>
      <c r="F79" s="23"/>
      <c r="G79" s="7">
        <v>20</v>
      </c>
      <c r="H79" s="7">
        <v>0</v>
      </c>
      <c r="I79" s="7">
        <v>0</v>
      </c>
    </row>
    <row r="80" spans="1:10" ht="18.75">
      <c r="A80" s="27" t="s">
        <v>17</v>
      </c>
      <c r="B80" s="23" t="s">
        <v>72</v>
      </c>
      <c r="C80" s="23" t="s">
        <v>20</v>
      </c>
      <c r="D80" s="23" t="s">
        <v>42</v>
      </c>
      <c r="E80" s="23" t="s">
        <v>217</v>
      </c>
      <c r="F80" s="23" t="s">
        <v>18</v>
      </c>
      <c r="G80" s="7">
        <v>20</v>
      </c>
      <c r="H80" s="7">
        <v>0</v>
      </c>
      <c r="I80" s="7">
        <v>0</v>
      </c>
    </row>
    <row r="81" spans="1:11" ht="43.5" customHeight="1">
      <c r="A81" s="27" t="s">
        <v>74</v>
      </c>
      <c r="B81" s="23" t="s">
        <v>72</v>
      </c>
      <c r="C81" s="23" t="s">
        <v>20</v>
      </c>
      <c r="D81" s="23" t="s">
        <v>42</v>
      </c>
      <c r="E81" s="23" t="s">
        <v>75</v>
      </c>
      <c r="F81" s="23"/>
      <c r="G81" s="7">
        <f>G82</f>
        <v>48713.3</v>
      </c>
      <c r="H81" s="7">
        <f t="shared" ref="H81:I81" si="19">H82</f>
        <v>51857.4</v>
      </c>
      <c r="I81" s="7">
        <f t="shared" si="19"/>
        <v>51857.4</v>
      </c>
    </row>
    <row r="82" spans="1:11" ht="78.75" customHeight="1">
      <c r="A82" s="27" t="s">
        <v>76</v>
      </c>
      <c r="B82" s="23" t="s">
        <v>72</v>
      </c>
      <c r="C82" s="23" t="s">
        <v>20</v>
      </c>
      <c r="D82" s="23" t="s">
        <v>42</v>
      </c>
      <c r="E82" s="23" t="s">
        <v>77</v>
      </c>
      <c r="F82" s="23"/>
      <c r="G82" s="7">
        <f>G83+G85+G88</f>
        <v>48713.3</v>
      </c>
      <c r="H82" s="7">
        <f t="shared" ref="H82:I82" si="20">H83+H85+H88</f>
        <v>51857.4</v>
      </c>
      <c r="I82" s="7">
        <f t="shared" si="20"/>
        <v>51857.4</v>
      </c>
    </row>
    <row r="83" spans="1:11" ht="56.25">
      <c r="A83" s="27" t="s">
        <v>78</v>
      </c>
      <c r="B83" s="23" t="s">
        <v>72</v>
      </c>
      <c r="C83" s="23" t="s">
        <v>20</v>
      </c>
      <c r="D83" s="23" t="s">
        <v>42</v>
      </c>
      <c r="E83" s="23" t="s">
        <v>79</v>
      </c>
      <c r="F83" s="23"/>
      <c r="G83" s="7">
        <f>SUM(G84:G84)</f>
        <v>17647.3</v>
      </c>
      <c r="H83" s="7">
        <f t="shared" ref="H83:I83" si="21">SUM(H84:H84)</f>
        <v>20791.400000000001</v>
      </c>
      <c r="I83" s="7">
        <f t="shared" si="21"/>
        <v>20791.400000000001</v>
      </c>
    </row>
    <row r="84" spans="1:11" ht="18.75">
      <c r="A84" s="27" t="s">
        <v>17</v>
      </c>
      <c r="B84" s="23" t="s">
        <v>72</v>
      </c>
      <c r="C84" s="23" t="s">
        <v>20</v>
      </c>
      <c r="D84" s="23" t="s">
        <v>42</v>
      </c>
      <c r="E84" s="23" t="s">
        <v>79</v>
      </c>
      <c r="F84" s="23" t="s">
        <v>18</v>
      </c>
      <c r="G84" s="7">
        <v>17647.3</v>
      </c>
      <c r="H84" s="7">
        <v>20791.400000000001</v>
      </c>
      <c r="I84" s="7">
        <v>20791.400000000001</v>
      </c>
    </row>
    <row r="85" spans="1:11" ht="97.5" customHeight="1">
      <c r="A85" s="27" t="s">
        <v>80</v>
      </c>
      <c r="B85" s="23" t="s">
        <v>72</v>
      </c>
      <c r="C85" s="23" t="s">
        <v>20</v>
      </c>
      <c r="D85" s="23" t="s">
        <v>42</v>
      </c>
      <c r="E85" s="23" t="s">
        <v>81</v>
      </c>
      <c r="F85" s="23"/>
      <c r="G85" s="7">
        <f>SUM(G86:G87)</f>
        <v>31066</v>
      </c>
      <c r="H85" s="7">
        <f t="shared" ref="H85:I85" si="22">SUM(H86:H87)</f>
        <v>31066</v>
      </c>
      <c r="I85" s="7">
        <f t="shared" si="22"/>
        <v>31066</v>
      </c>
    </row>
    <row r="86" spans="1:11" ht="39.75" customHeight="1">
      <c r="A86" s="27" t="s">
        <v>82</v>
      </c>
      <c r="B86" s="23" t="s">
        <v>72</v>
      </c>
      <c r="C86" s="23" t="s">
        <v>20</v>
      </c>
      <c r="D86" s="23" t="s">
        <v>42</v>
      </c>
      <c r="E86" s="23" t="s">
        <v>81</v>
      </c>
      <c r="F86" s="23" t="s">
        <v>83</v>
      </c>
      <c r="G86" s="17">
        <v>16</v>
      </c>
      <c r="H86" s="17">
        <v>16</v>
      </c>
      <c r="I86" s="17">
        <v>16</v>
      </c>
    </row>
    <row r="87" spans="1:11" ht="20.25" customHeight="1">
      <c r="A87" s="27" t="s">
        <v>17</v>
      </c>
      <c r="B87" s="23" t="s">
        <v>72</v>
      </c>
      <c r="C87" s="23" t="s">
        <v>20</v>
      </c>
      <c r="D87" s="23" t="s">
        <v>42</v>
      </c>
      <c r="E87" s="23" t="s">
        <v>81</v>
      </c>
      <c r="F87" s="23" t="s">
        <v>18</v>
      </c>
      <c r="G87" s="17">
        <v>31050</v>
      </c>
      <c r="H87" s="17">
        <v>31050</v>
      </c>
      <c r="I87" s="17">
        <v>31050</v>
      </c>
    </row>
    <row r="88" spans="1:11" ht="61.5" hidden="1" customHeight="1">
      <c r="A88" s="27" t="s">
        <v>84</v>
      </c>
      <c r="B88" s="23" t="s">
        <v>72</v>
      </c>
      <c r="C88" s="23" t="s">
        <v>20</v>
      </c>
      <c r="D88" s="23" t="s">
        <v>42</v>
      </c>
      <c r="E88" s="23" t="s">
        <v>85</v>
      </c>
      <c r="F88" s="23"/>
      <c r="G88" s="7"/>
      <c r="H88" s="7"/>
      <c r="I88" s="7"/>
    </row>
    <row r="89" spans="1:11" ht="20.25" hidden="1" customHeight="1">
      <c r="A89" s="27" t="s">
        <v>17</v>
      </c>
      <c r="B89" s="23" t="s">
        <v>72</v>
      </c>
      <c r="C89" s="23" t="s">
        <v>20</v>
      </c>
      <c r="D89" s="23" t="s">
        <v>42</v>
      </c>
      <c r="E89" s="23" t="s">
        <v>85</v>
      </c>
      <c r="F89" s="23" t="s">
        <v>18</v>
      </c>
      <c r="G89" s="7"/>
      <c r="H89" s="7"/>
      <c r="I89" s="7"/>
    </row>
    <row r="90" spans="1:11" ht="37.5">
      <c r="A90" s="47" t="s">
        <v>99</v>
      </c>
      <c r="B90" s="23" t="s">
        <v>72</v>
      </c>
      <c r="C90" s="23" t="s">
        <v>20</v>
      </c>
      <c r="D90" s="23" t="s">
        <v>42</v>
      </c>
      <c r="E90" s="23" t="s">
        <v>109</v>
      </c>
      <c r="F90" s="23"/>
      <c r="G90" s="7">
        <f>G91</f>
        <v>1593.7</v>
      </c>
      <c r="H90" s="7">
        <f t="shared" ref="H90:I90" si="23">H91</f>
        <v>0</v>
      </c>
      <c r="I90" s="7">
        <f t="shared" si="23"/>
        <v>0</v>
      </c>
    </row>
    <row r="91" spans="1:11" ht="37.5">
      <c r="A91" s="47" t="s">
        <v>100</v>
      </c>
      <c r="B91" s="23" t="s">
        <v>72</v>
      </c>
      <c r="C91" s="23" t="s">
        <v>20</v>
      </c>
      <c r="D91" s="23" t="s">
        <v>42</v>
      </c>
      <c r="E91" s="23" t="s">
        <v>110</v>
      </c>
      <c r="F91" s="23"/>
      <c r="G91" s="7">
        <f>G92+G94</f>
        <v>1593.7</v>
      </c>
      <c r="H91" s="7">
        <f t="shared" ref="H91:I91" si="24">H92+H94</f>
        <v>0</v>
      </c>
      <c r="I91" s="7">
        <f t="shared" si="24"/>
        <v>0</v>
      </c>
    </row>
    <row r="92" spans="1:11" ht="81.75" hidden="1" customHeight="1">
      <c r="A92" s="47" t="s">
        <v>250</v>
      </c>
      <c r="B92" s="23" t="s">
        <v>72</v>
      </c>
      <c r="C92" s="23" t="s">
        <v>20</v>
      </c>
      <c r="D92" s="23" t="s">
        <v>42</v>
      </c>
      <c r="E92" s="23" t="s">
        <v>251</v>
      </c>
      <c r="F92" s="23"/>
      <c r="G92" s="7"/>
      <c r="H92" s="7"/>
      <c r="I92" s="7"/>
    </row>
    <row r="93" spans="1:11" ht="18.75" hidden="1" customHeight="1">
      <c r="A93" s="27" t="s">
        <v>17</v>
      </c>
      <c r="B93" s="23" t="s">
        <v>72</v>
      </c>
      <c r="C93" s="23" t="s">
        <v>20</v>
      </c>
      <c r="D93" s="23" t="s">
        <v>42</v>
      </c>
      <c r="E93" s="23" t="s">
        <v>251</v>
      </c>
      <c r="F93" s="23" t="s">
        <v>18</v>
      </c>
      <c r="G93" s="7"/>
      <c r="H93" s="7"/>
      <c r="I93" s="7"/>
    </row>
    <row r="94" spans="1:11" ht="37.5">
      <c r="A94" s="27" t="s">
        <v>406</v>
      </c>
      <c r="B94" s="23" t="s">
        <v>72</v>
      </c>
      <c r="C94" s="23" t="s">
        <v>20</v>
      </c>
      <c r="D94" s="23" t="s">
        <v>42</v>
      </c>
      <c r="E94" s="23" t="s">
        <v>408</v>
      </c>
      <c r="F94" s="23"/>
      <c r="G94" s="7">
        <f>G95</f>
        <v>1593.7</v>
      </c>
      <c r="H94" s="7">
        <f t="shared" ref="H94:I94" si="25">H95</f>
        <v>0</v>
      </c>
      <c r="I94" s="7">
        <f t="shared" si="25"/>
        <v>0</v>
      </c>
      <c r="K94" s="19"/>
    </row>
    <row r="95" spans="1:11" ht="18.75">
      <c r="A95" s="27" t="s">
        <v>17</v>
      </c>
      <c r="B95" s="23" t="s">
        <v>72</v>
      </c>
      <c r="C95" s="23" t="s">
        <v>20</v>
      </c>
      <c r="D95" s="23" t="s">
        <v>42</v>
      </c>
      <c r="E95" s="23" t="s">
        <v>408</v>
      </c>
      <c r="F95" s="23" t="s">
        <v>18</v>
      </c>
      <c r="G95" s="7">
        <v>1593.7</v>
      </c>
      <c r="H95" s="7">
        <v>0</v>
      </c>
      <c r="I95" s="7">
        <v>0</v>
      </c>
      <c r="K95" s="15"/>
    </row>
    <row r="96" spans="1:11" ht="25.5" customHeight="1">
      <c r="A96" s="47" t="s">
        <v>86</v>
      </c>
      <c r="B96" s="23" t="s">
        <v>72</v>
      </c>
      <c r="C96" s="23" t="s">
        <v>20</v>
      </c>
      <c r="D96" s="23" t="s">
        <v>87</v>
      </c>
      <c r="E96" s="23"/>
      <c r="F96" s="23"/>
      <c r="G96" s="7">
        <f>G112+G140+G97+G100+G103+G106+G109</f>
        <v>198085.60000000003</v>
      </c>
      <c r="H96" s="7">
        <f t="shared" ref="H96:I96" si="26">H112+H140+H97+H100+H103+H106+H109</f>
        <v>195337.40000000005</v>
      </c>
      <c r="I96" s="7">
        <f t="shared" si="26"/>
        <v>179266.10000000003</v>
      </c>
    </row>
    <row r="97" spans="1:9" ht="75">
      <c r="A97" s="53" t="s">
        <v>214</v>
      </c>
      <c r="B97" s="23" t="s">
        <v>72</v>
      </c>
      <c r="C97" s="23" t="s">
        <v>20</v>
      </c>
      <c r="D97" s="23" t="s">
        <v>87</v>
      </c>
      <c r="E97" s="23" t="s">
        <v>215</v>
      </c>
      <c r="F97" s="23"/>
      <c r="G97" s="7">
        <v>610</v>
      </c>
      <c r="H97" s="7">
        <v>0</v>
      </c>
      <c r="I97" s="7">
        <v>0</v>
      </c>
    </row>
    <row r="98" spans="1:9" ht="56.25">
      <c r="A98" s="51" t="s">
        <v>216</v>
      </c>
      <c r="B98" s="23" t="s">
        <v>72</v>
      </c>
      <c r="C98" s="23" t="s">
        <v>20</v>
      </c>
      <c r="D98" s="23" t="s">
        <v>87</v>
      </c>
      <c r="E98" s="23" t="s">
        <v>217</v>
      </c>
      <c r="F98" s="23"/>
      <c r="G98" s="7">
        <v>610</v>
      </c>
      <c r="H98" s="7">
        <v>0</v>
      </c>
      <c r="I98" s="7">
        <v>0</v>
      </c>
    </row>
    <row r="99" spans="1:9" ht="18.75">
      <c r="A99" s="27" t="s">
        <v>17</v>
      </c>
      <c r="B99" s="23" t="s">
        <v>72</v>
      </c>
      <c r="C99" s="23" t="s">
        <v>20</v>
      </c>
      <c r="D99" s="23" t="s">
        <v>87</v>
      </c>
      <c r="E99" s="23" t="s">
        <v>217</v>
      </c>
      <c r="F99" s="23" t="s">
        <v>18</v>
      </c>
      <c r="G99" s="7">
        <v>610</v>
      </c>
      <c r="H99" s="7">
        <v>0</v>
      </c>
      <c r="I99" s="7">
        <v>0</v>
      </c>
    </row>
    <row r="100" spans="1:9" ht="84" hidden="1" customHeight="1">
      <c r="A100" s="27" t="s">
        <v>355</v>
      </c>
      <c r="B100" s="23" t="s">
        <v>72</v>
      </c>
      <c r="C100" s="23" t="s">
        <v>20</v>
      </c>
      <c r="D100" s="23" t="s">
        <v>87</v>
      </c>
      <c r="E100" s="23" t="s">
        <v>354</v>
      </c>
      <c r="F100" s="23"/>
      <c r="G100" s="7"/>
      <c r="H100" s="7"/>
      <c r="I100" s="7"/>
    </row>
    <row r="101" spans="1:9" ht="37.5" hidden="1" customHeight="1">
      <c r="A101" s="27" t="s">
        <v>15</v>
      </c>
      <c r="B101" s="23" t="s">
        <v>72</v>
      </c>
      <c r="C101" s="23" t="s">
        <v>20</v>
      </c>
      <c r="D101" s="23" t="s">
        <v>87</v>
      </c>
      <c r="E101" s="23" t="s">
        <v>356</v>
      </c>
      <c r="F101" s="23"/>
      <c r="G101" s="7"/>
      <c r="H101" s="7"/>
      <c r="I101" s="7"/>
    </row>
    <row r="102" spans="1:9" ht="18.75" hidden="1" customHeight="1">
      <c r="A102" s="27" t="s">
        <v>17</v>
      </c>
      <c r="B102" s="23" t="s">
        <v>72</v>
      </c>
      <c r="C102" s="23" t="s">
        <v>20</v>
      </c>
      <c r="D102" s="23" t="s">
        <v>87</v>
      </c>
      <c r="E102" s="23" t="s">
        <v>356</v>
      </c>
      <c r="F102" s="23" t="s">
        <v>18</v>
      </c>
      <c r="G102" s="7"/>
      <c r="H102" s="7"/>
      <c r="I102" s="7"/>
    </row>
    <row r="103" spans="1:9" ht="75" hidden="1" customHeight="1">
      <c r="A103" s="14" t="s">
        <v>297</v>
      </c>
      <c r="B103" s="23" t="s">
        <v>72</v>
      </c>
      <c r="C103" s="23" t="s">
        <v>20</v>
      </c>
      <c r="D103" s="23" t="s">
        <v>87</v>
      </c>
      <c r="E103" s="23" t="s">
        <v>295</v>
      </c>
      <c r="F103" s="23"/>
      <c r="G103" s="7"/>
      <c r="H103" s="7"/>
      <c r="I103" s="7"/>
    </row>
    <row r="104" spans="1:9" ht="37.5" hidden="1" customHeight="1">
      <c r="A104" s="27" t="s">
        <v>15</v>
      </c>
      <c r="B104" s="23" t="s">
        <v>72</v>
      </c>
      <c r="C104" s="23" t="s">
        <v>20</v>
      </c>
      <c r="D104" s="23" t="s">
        <v>87</v>
      </c>
      <c r="E104" s="23" t="s">
        <v>296</v>
      </c>
      <c r="F104" s="23"/>
      <c r="G104" s="7"/>
      <c r="H104" s="7"/>
      <c r="I104" s="7"/>
    </row>
    <row r="105" spans="1:9" ht="18.75" hidden="1" customHeight="1">
      <c r="A105" s="27" t="s">
        <v>17</v>
      </c>
      <c r="B105" s="23" t="s">
        <v>72</v>
      </c>
      <c r="C105" s="23" t="s">
        <v>20</v>
      </c>
      <c r="D105" s="23" t="s">
        <v>87</v>
      </c>
      <c r="E105" s="23" t="s">
        <v>296</v>
      </c>
      <c r="F105" s="23" t="s">
        <v>18</v>
      </c>
      <c r="G105" s="7"/>
      <c r="H105" s="7"/>
      <c r="I105" s="7"/>
    </row>
    <row r="106" spans="1:9" ht="75">
      <c r="A106" s="27" t="s">
        <v>382</v>
      </c>
      <c r="B106" s="23" t="s">
        <v>72</v>
      </c>
      <c r="C106" s="23" t="s">
        <v>20</v>
      </c>
      <c r="D106" s="23" t="s">
        <v>87</v>
      </c>
      <c r="E106" s="23" t="s">
        <v>381</v>
      </c>
      <c r="F106" s="23"/>
      <c r="G106" s="7">
        <v>64</v>
      </c>
      <c r="H106" s="7">
        <v>71</v>
      </c>
      <c r="I106" s="7">
        <v>0</v>
      </c>
    </row>
    <row r="107" spans="1:9" ht="56.25">
      <c r="A107" s="51" t="s">
        <v>216</v>
      </c>
      <c r="B107" s="23" t="s">
        <v>72</v>
      </c>
      <c r="C107" s="23" t="s">
        <v>20</v>
      </c>
      <c r="D107" s="23" t="s">
        <v>87</v>
      </c>
      <c r="E107" s="23" t="s">
        <v>383</v>
      </c>
      <c r="F107" s="23"/>
      <c r="G107" s="7">
        <v>64</v>
      </c>
      <c r="H107" s="7">
        <v>71</v>
      </c>
      <c r="I107" s="7">
        <v>0</v>
      </c>
    </row>
    <row r="108" spans="1:9" ht="18.75">
      <c r="A108" s="27" t="s">
        <v>17</v>
      </c>
      <c r="B108" s="23" t="s">
        <v>72</v>
      </c>
      <c r="C108" s="23" t="s">
        <v>20</v>
      </c>
      <c r="D108" s="23" t="s">
        <v>87</v>
      </c>
      <c r="E108" s="23" t="s">
        <v>383</v>
      </c>
      <c r="F108" s="23" t="s">
        <v>18</v>
      </c>
      <c r="G108" s="7">
        <v>64</v>
      </c>
      <c r="H108" s="7">
        <v>71</v>
      </c>
      <c r="I108" s="7">
        <v>0</v>
      </c>
    </row>
    <row r="109" spans="1:9" ht="81.75" customHeight="1">
      <c r="A109" s="27" t="s">
        <v>355</v>
      </c>
      <c r="B109" s="23" t="s">
        <v>72</v>
      </c>
      <c r="C109" s="23" t="s">
        <v>20</v>
      </c>
      <c r="D109" s="23" t="s">
        <v>87</v>
      </c>
      <c r="E109" s="23" t="s">
        <v>354</v>
      </c>
      <c r="F109" s="23"/>
      <c r="G109" s="7">
        <v>500</v>
      </c>
      <c r="H109" s="7">
        <v>0</v>
      </c>
      <c r="I109" s="7">
        <v>0</v>
      </c>
    </row>
    <row r="110" spans="1:9" ht="37.5">
      <c r="A110" s="27" t="s">
        <v>15</v>
      </c>
      <c r="B110" s="23" t="s">
        <v>72</v>
      </c>
      <c r="C110" s="23" t="s">
        <v>20</v>
      </c>
      <c r="D110" s="23" t="s">
        <v>87</v>
      </c>
      <c r="E110" s="23" t="s">
        <v>356</v>
      </c>
      <c r="F110" s="23"/>
      <c r="G110" s="7">
        <v>500</v>
      </c>
      <c r="H110" s="7">
        <v>0</v>
      </c>
      <c r="I110" s="7">
        <v>0</v>
      </c>
    </row>
    <row r="111" spans="1:9" ht="18.75">
      <c r="A111" s="27" t="s">
        <v>17</v>
      </c>
      <c r="B111" s="23" t="s">
        <v>72</v>
      </c>
      <c r="C111" s="23" t="s">
        <v>20</v>
      </c>
      <c r="D111" s="23" t="s">
        <v>87</v>
      </c>
      <c r="E111" s="23" t="s">
        <v>356</v>
      </c>
      <c r="F111" s="23" t="s">
        <v>18</v>
      </c>
      <c r="G111" s="7">
        <v>500</v>
      </c>
      <c r="H111" s="7">
        <v>0</v>
      </c>
      <c r="I111" s="7">
        <v>0</v>
      </c>
    </row>
    <row r="112" spans="1:9" ht="39.75" customHeight="1">
      <c r="A112" s="33" t="s">
        <v>74</v>
      </c>
      <c r="B112" s="23" t="s">
        <v>72</v>
      </c>
      <c r="C112" s="23" t="s">
        <v>20</v>
      </c>
      <c r="D112" s="23" t="s">
        <v>87</v>
      </c>
      <c r="E112" s="23" t="s">
        <v>75</v>
      </c>
      <c r="F112" s="48"/>
      <c r="G112" s="7">
        <f>G113+G132</f>
        <v>192072.80000000005</v>
      </c>
      <c r="H112" s="7">
        <f t="shared" ref="H112:I112" si="27">H113+H132</f>
        <v>195266.40000000005</v>
      </c>
      <c r="I112" s="7">
        <f t="shared" si="27"/>
        <v>179266.10000000003</v>
      </c>
    </row>
    <row r="113" spans="1:11" ht="74.25" customHeight="1">
      <c r="A113" s="33" t="s">
        <v>88</v>
      </c>
      <c r="B113" s="23" t="s">
        <v>72</v>
      </c>
      <c r="C113" s="23" t="s">
        <v>20</v>
      </c>
      <c r="D113" s="23" t="s">
        <v>87</v>
      </c>
      <c r="E113" s="23" t="s">
        <v>89</v>
      </c>
      <c r="F113" s="48"/>
      <c r="G113" s="7">
        <f>G114+G116+G119+G121+G123+G127+G125</f>
        <v>190475.10000000003</v>
      </c>
      <c r="H113" s="7">
        <f t="shared" ref="H113:I113" si="28">H114+H116+H119+H121+H123+H127+H125</f>
        <v>193668.70000000004</v>
      </c>
      <c r="I113" s="7">
        <f t="shared" si="28"/>
        <v>177668.40000000002</v>
      </c>
    </row>
    <row r="114" spans="1:11" ht="58.5" customHeight="1">
      <c r="A114" s="47" t="s">
        <v>90</v>
      </c>
      <c r="B114" s="23" t="s">
        <v>72</v>
      </c>
      <c r="C114" s="23" t="s">
        <v>20</v>
      </c>
      <c r="D114" s="23" t="s">
        <v>87</v>
      </c>
      <c r="E114" s="23" t="s">
        <v>91</v>
      </c>
      <c r="F114" s="23"/>
      <c r="G114" s="7">
        <f>SUM(G115:G115)</f>
        <v>14895.7</v>
      </c>
      <c r="H114" s="7">
        <f t="shared" ref="H114" si="29">SUM(H115:H115)</f>
        <v>18218.7</v>
      </c>
      <c r="I114" s="7">
        <f>SUM(I115:I115)</f>
        <v>19118.7</v>
      </c>
    </row>
    <row r="115" spans="1:11" ht="21" customHeight="1">
      <c r="A115" s="27" t="s">
        <v>17</v>
      </c>
      <c r="B115" s="23" t="s">
        <v>72</v>
      </c>
      <c r="C115" s="23" t="s">
        <v>20</v>
      </c>
      <c r="D115" s="23" t="s">
        <v>87</v>
      </c>
      <c r="E115" s="23" t="s">
        <v>91</v>
      </c>
      <c r="F115" s="23" t="s">
        <v>18</v>
      </c>
      <c r="G115" s="7">
        <v>14895.7</v>
      </c>
      <c r="H115" s="7">
        <v>18218.7</v>
      </c>
      <c r="I115" s="7">
        <v>19118.7</v>
      </c>
      <c r="J115" s="31" t="s">
        <v>419</v>
      </c>
      <c r="K115" s="16"/>
    </row>
    <row r="116" spans="1:11" ht="171.75" customHeight="1">
      <c r="A116" s="27" t="s">
        <v>92</v>
      </c>
      <c r="B116" s="23" t="s">
        <v>72</v>
      </c>
      <c r="C116" s="23" t="s">
        <v>20</v>
      </c>
      <c r="D116" s="23" t="s">
        <v>87</v>
      </c>
      <c r="E116" s="23" t="s">
        <v>93</v>
      </c>
      <c r="F116" s="23"/>
      <c r="G116" s="7">
        <f>SUM(G117:G118)</f>
        <v>155647</v>
      </c>
      <c r="H116" s="7">
        <f t="shared" ref="H116:I116" si="30">SUM(H117:H118)</f>
        <v>155647</v>
      </c>
      <c r="I116" s="7">
        <f t="shared" si="30"/>
        <v>155647</v>
      </c>
    </row>
    <row r="117" spans="1:11" ht="37.5">
      <c r="A117" s="27" t="s">
        <v>82</v>
      </c>
      <c r="B117" s="23" t="s">
        <v>72</v>
      </c>
      <c r="C117" s="23" t="s">
        <v>20</v>
      </c>
      <c r="D117" s="23" t="s">
        <v>87</v>
      </c>
      <c r="E117" s="23" t="s">
        <v>93</v>
      </c>
      <c r="F117" s="23" t="s">
        <v>83</v>
      </c>
      <c r="G117" s="17">
        <v>129</v>
      </c>
      <c r="H117" s="17">
        <v>129</v>
      </c>
      <c r="I117" s="17">
        <v>129</v>
      </c>
    </row>
    <row r="118" spans="1:11" ht="18.75">
      <c r="A118" s="27" t="s">
        <v>17</v>
      </c>
      <c r="B118" s="23" t="s">
        <v>72</v>
      </c>
      <c r="C118" s="23" t="s">
        <v>20</v>
      </c>
      <c r="D118" s="23" t="s">
        <v>87</v>
      </c>
      <c r="E118" s="23" t="s">
        <v>93</v>
      </c>
      <c r="F118" s="23" t="s">
        <v>18</v>
      </c>
      <c r="G118" s="17">
        <v>155518</v>
      </c>
      <c r="H118" s="17">
        <v>155518</v>
      </c>
      <c r="I118" s="17">
        <v>155518</v>
      </c>
    </row>
    <row r="119" spans="1:11" ht="138" customHeight="1">
      <c r="A119" s="27" t="s">
        <v>402</v>
      </c>
      <c r="B119" s="23" t="s">
        <v>72</v>
      </c>
      <c r="C119" s="23" t="s">
        <v>20</v>
      </c>
      <c r="D119" s="23" t="s">
        <v>87</v>
      </c>
      <c r="E119" s="23" t="s">
        <v>94</v>
      </c>
      <c r="F119" s="23"/>
      <c r="G119" s="7">
        <f>SUM(G120:G120)</f>
        <v>6160.1</v>
      </c>
      <c r="H119" s="7">
        <f t="shared" ref="H119:I119" si="31">SUM(H120:H120)</f>
        <v>6003.1</v>
      </c>
      <c r="I119" s="7">
        <f t="shared" si="31"/>
        <v>0</v>
      </c>
    </row>
    <row r="120" spans="1:11" ht="29.25" customHeight="1">
      <c r="A120" s="27" t="s">
        <v>17</v>
      </c>
      <c r="B120" s="23" t="s">
        <v>72</v>
      </c>
      <c r="C120" s="23" t="s">
        <v>20</v>
      </c>
      <c r="D120" s="23" t="s">
        <v>87</v>
      </c>
      <c r="E120" s="23" t="s">
        <v>94</v>
      </c>
      <c r="F120" s="23" t="s">
        <v>18</v>
      </c>
      <c r="G120" s="7">
        <v>6160.1</v>
      </c>
      <c r="H120" s="7">
        <v>6003.1</v>
      </c>
      <c r="I120" s="7">
        <v>0</v>
      </c>
    </row>
    <row r="121" spans="1:11" ht="63.75" hidden="1" customHeight="1">
      <c r="A121" s="27" t="s">
        <v>84</v>
      </c>
      <c r="B121" s="23" t="s">
        <v>72</v>
      </c>
      <c r="C121" s="23" t="s">
        <v>20</v>
      </c>
      <c r="D121" s="23" t="s">
        <v>87</v>
      </c>
      <c r="E121" s="23" t="s">
        <v>322</v>
      </c>
      <c r="F121" s="23"/>
      <c r="G121" s="7"/>
    </row>
    <row r="122" spans="1:11" ht="29.25" hidden="1" customHeight="1">
      <c r="A122" s="27" t="s">
        <v>17</v>
      </c>
      <c r="B122" s="23" t="s">
        <v>72</v>
      </c>
      <c r="C122" s="23" t="s">
        <v>20</v>
      </c>
      <c r="D122" s="23" t="s">
        <v>87</v>
      </c>
      <c r="E122" s="23" t="s">
        <v>322</v>
      </c>
      <c r="F122" s="23" t="s">
        <v>18</v>
      </c>
      <c r="G122" s="7"/>
    </row>
    <row r="123" spans="1:11" ht="93.75">
      <c r="A123" s="27" t="s">
        <v>401</v>
      </c>
      <c r="B123" s="23" t="s">
        <v>72</v>
      </c>
      <c r="C123" s="23" t="s">
        <v>20</v>
      </c>
      <c r="D123" s="23" t="s">
        <v>87</v>
      </c>
      <c r="E123" s="23" t="s">
        <v>344</v>
      </c>
      <c r="F123" s="23"/>
      <c r="G123" s="7">
        <v>858.5</v>
      </c>
      <c r="H123" s="7">
        <v>858.5</v>
      </c>
      <c r="I123" s="7">
        <v>858.5</v>
      </c>
    </row>
    <row r="124" spans="1:11" ht="29.25" customHeight="1">
      <c r="A124" s="27" t="s">
        <v>17</v>
      </c>
      <c r="B124" s="23" t="s">
        <v>72</v>
      </c>
      <c r="C124" s="23" t="s">
        <v>20</v>
      </c>
      <c r="D124" s="23" t="s">
        <v>87</v>
      </c>
      <c r="E124" s="23" t="s">
        <v>344</v>
      </c>
      <c r="F124" s="23" t="s">
        <v>18</v>
      </c>
      <c r="G124" s="7">
        <v>858.5</v>
      </c>
      <c r="H124" s="7">
        <v>858.5</v>
      </c>
      <c r="I124" s="7">
        <v>858.5</v>
      </c>
    </row>
    <row r="125" spans="1:11" ht="56.25">
      <c r="A125" s="27" t="s">
        <v>391</v>
      </c>
      <c r="B125" s="23" t="s">
        <v>72</v>
      </c>
      <c r="C125" s="23" t="s">
        <v>20</v>
      </c>
      <c r="D125" s="23" t="s">
        <v>87</v>
      </c>
      <c r="E125" s="23" t="s">
        <v>390</v>
      </c>
      <c r="F125" s="23"/>
      <c r="G125" s="7">
        <v>2044.2</v>
      </c>
      <c r="H125" s="7">
        <v>2044.2</v>
      </c>
      <c r="I125" s="7">
        <v>2044.2</v>
      </c>
    </row>
    <row r="126" spans="1:11" ht="29.25" customHeight="1">
      <c r="A126" s="27" t="s">
        <v>17</v>
      </c>
      <c r="B126" s="23" t="s">
        <v>72</v>
      </c>
      <c r="C126" s="23" t="s">
        <v>20</v>
      </c>
      <c r="D126" s="23" t="s">
        <v>87</v>
      </c>
      <c r="E126" s="23" t="s">
        <v>390</v>
      </c>
      <c r="F126" s="23" t="s">
        <v>18</v>
      </c>
      <c r="G126" s="7">
        <v>2044.2</v>
      </c>
      <c r="H126" s="7">
        <v>2044.2</v>
      </c>
      <c r="I126" s="7">
        <v>2044.2</v>
      </c>
    </row>
    <row r="127" spans="1:11" ht="37.5">
      <c r="A127" s="27" t="s">
        <v>396</v>
      </c>
      <c r="B127" s="23" t="s">
        <v>72</v>
      </c>
      <c r="C127" s="23" t="s">
        <v>20</v>
      </c>
      <c r="D127" s="23" t="s">
        <v>87</v>
      </c>
      <c r="E127" s="23" t="s">
        <v>395</v>
      </c>
      <c r="F127" s="23"/>
      <c r="G127" s="7">
        <f>G128+G130</f>
        <v>10869.6</v>
      </c>
      <c r="H127" s="7">
        <f t="shared" ref="H127:I127" si="32">H128+H130</f>
        <v>10897.2</v>
      </c>
      <c r="I127" s="7">
        <f t="shared" si="32"/>
        <v>0</v>
      </c>
    </row>
    <row r="128" spans="1:11" ht="234.75" customHeight="1">
      <c r="A128" s="54" t="s">
        <v>400</v>
      </c>
      <c r="B128" s="23" t="s">
        <v>72</v>
      </c>
      <c r="C128" s="23" t="s">
        <v>20</v>
      </c>
      <c r="D128" s="23" t="s">
        <v>87</v>
      </c>
      <c r="E128" s="23" t="s">
        <v>398</v>
      </c>
      <c r="F128" s="23"/>
      <c r="G128" s="7">
        <v>10646</v>
      </c>
      <c r="H128" s="7">
        <v>10646</v>
      </c>
      <c r="I128" s="7">
        <v>0</v>
      </c>
    </row>
    <row r="129" spans="1:9" ht="18.75">
      <c r="A129" s="27" t="s">
        <v>17</v>
      </c>
      <c r="B129" s="23" t="s">
        <v>72</v>
      </c>
      <c r="C129" s="23" t="s">
        <v>20</v>
      </c>
      <c r="D129" s="23" t="s">
        <v>87</v>
      </c>
      <c r="E129" s="23" t="s">
        <v>398</v>
      </c>
      <c r="F129" s="23" t="s">
        <v>18</v>
      </c>
      <c r="G129" s="7">
        <v>10646</v>
      </c>
      <c r="H129" s="7">
        <v>10646</v>
      </c>
      <c r="I129" s="7">
        <v>0</v>
      </c>
    </row>
    <row r="130" spans="1:9" ht="117" customHeight="1">
      <c r="A130" s="54" t="s">
        <v>399</v>
      </c>
      <c r="B130" s="23" t="s">
        <v>72</v>
      </c>
      <c r="C130" s="23" t="s">
        <v>20</v>
      </c>
      <c r="D130" s="23" t="s">
        <v>87</v>
      </c>
      <c r="E130" s="23" t="s">
        <v>397</v>
      </c>
      <c r="F130" s="23"/>
      <c r="G130" s="7">
        <v>223.6</v>
      </c>
      <c r="H130" s="7">
        <v>251.2</v>
      </c>
      <c r="I130" s="7">
        <v>0</v>
      </c>
    </row>
    <row r="131" spans="1:9" ht="29.25" customHeight="1">
      <c r="A131" s="27" t="s">
        <v>17</v>
      </c>
      <c r="B131" s="23" t="s">
        <v>72</v>
      </c>
      <c r="C131" s="23" t="s">
        <v>20</v>
      </c>
      <c r="D131" s="23" t="s">
        <v>87</v>
      </c>
      <c r="E131" s="23" t="s">
        <v>397</v>
      </c>
      <c r="F131" s="23" t="s">
        <v>18</v>
      </c>
      <c r="G131" s="7">
        <v>223.6</v>
      </c>
      <c r="H131" s="7">
        <v>251.2</v>
      </c>
      <c r="I131" s="7">
        <v>0</v>
      </c>
    </row>
    <row r="132" spans="1:9" ht="78" customHeight="1">
      <c r="A132" s="27" t="s">
        <v>95</v>
      </c>
      <c r="B132" s="23" t="s">
        <v>72</v>
      </c>
      <c r="C132" s="23" t="s">
        <v>20</v>
      </c>
      <c r="D132" s="23" t="s">
        <v>87</v>
      </c>
      <c r="E132" s="23" t="s">
        <v>96</v>
      </c>
      <c r="F132" s="23"/>
      <c r="G132" s="7">
        <f>G136+G138+G133</f>
        <v>1597.7</v>
      </c>
      <c r="H132" s="7">
        <f t="shared" ref="H132:I132" si="33">H136+H138+H133</f>
        <v>1597.7</v>
      </c>
      <c r="I132" s="7">
        <f t="shared" si="33"/>
        <v>1597.7</v>
      </c>
    </row>
    <row r="133" spans="1:9" ht="63.75" customHeight="1">
      <c r="A133" s="27" t="s">
        <v>371</v>
      </c>
      <c r="B133" s="23" t="s">
        <v>72</v>
      </c>
      <c r="C133" s="23" t="s">
        <v>20</v>
      </c>
      <c r="D133" s="23" t="s">
        <v>87</v>
      </c>
      <c r="E133" s="23" t="s">
        <v>370</v>
      </c>
      <c r="F133" s="23"/>
      <c r="G133" s="7">
        <f>SUM(G134:G135)</f>
        <v>854.5</v>
      </c>
      <c r="H133" s="7">
        <f t="shared" ref="H133:I133" si="34">SUM(H134:H135)</f>
        <v>854.5</v>
      </c>
      <c r="I133" s="7">
        <f t="shared" si="34"/>
        <v>854.5</v>
      </c>
    </row>
    <row r="134" spans="1:9" ht="56.25" hidden="1" customHeight="1">
      <c r="A134" s="14" t="s">
        <v>32</v>
      </c>
      <c r="B134" s="23" t="s">
        <v>72</v>
      </c>
      <c r="C134" s="23" t="s">
        <v>20</v>
      </c>
      <c r="D134" s="23" t="s">
        <v>87</v>
      </c>
      <c r="E134" s="23" t="s">
        <v>370</v>
      </c>
      <c r="F134" s="23" t="s">
        <v>33</v>
      </c>
      <c r="G134" s="7"/>
      <c r="H134" s="7"/>
      <c r="I134" s="7"/>
    </row>
    <row r="135" spans="1:9" ht="32.25" customHeight="1">
      <c r="A135" s="27" t="s">
        <v>17</v>
      </c>
      <c r="B135" s="23" t="s">
        <v>72</v>
      </c>
      <c r="C135" s="23" t="s">
        <v>20</v>
      </c>
      <c r="D135" s="23" t="s">
        <v>87</v>
      </c>
      <c r="E135" s="23" t="s">
        <v>370</v>
      </c>
      <c r="F135" s="23" t="s">
        <v>18</v>
      </c>
      <c r="G135" s="7">
        <v>854.5</v>
      </c>
      <c r="H135" s="7">
        <v>854.5</v>
      </c>
      <c r="I135" s="7">
        <v>854.5</v>
      </c>
    </row>
    <row r="136" spans="1:9" ht="55.5" customHeight="1">
      <c r="A136" s="14" t="s">
        <v>97</v>
      </c>
      <c r="B136" s="23" t="s">
        <v>72</v>
      </c>
      <c r="C136" s="23" t="s">
        <v>20</v>
      </c>
      <c r="D136" s="23" t="s">
        <v>87</v>
      </c>
      <c r="E136" s="23" t="s">
        <v>98</v>
      </c>
      <c r="F136" s="23"/>
      <c r="G136" s="7">
        <v>343.2</v>
      </c>
      <c r="H136" s="7">
        <v>343.2</v>
      </c>
      <c r="I136" s="7">
        <v>343.2</v>
      </c>
    </row>
    <row r="137" spans="1:9" ht="21" customHeight="1">
      <c r="A137" s="27" t="s">
        <v>17</v>
      </c>
      <c r="B137" s="23" t="s">
        <v>72</v>
      </c>
      <c r="C137" s="23" t="s">
        <v>20</v>
      </c>
      <c r="D137" s="23" t="s">
        <v>87</v>
      </c>
      <c r="E137" s="23" t="s">
        <v>98</v>
      </c>
      <c r="F137" s="23" t="s">
        <v>18</v>
      </c>
      <c r="G137" s="7">
        <v>343.2</v>
      </c>
      <c r="H137" s="7">
        <v>343.2</v>
      </c>
      <c r="I137" s="7">
        <v>343.2</v>
      </c>
    </row>
    <row r="138" spans="1:9" ht="66" customHeight="1">
      <c r="A138" s="27" t="s">
        <v>103</v>
      </c>
      <c r="B138" s="23" t="s">
        <v>72</v>
      </c>
      <c r="C138" s="23" t="s">
        <v>20</v>
      </c>
      <c r="D138" s="23" t="s">
        <v>87</v>
      </c>
      <c r="E138" s="23" t="s">
        <v>104</v>
      </c>
      <c r="F138" s="23"/>
      <c r="G138" s="7">
        <v>400</v>
      </c>
      <c r="H138" s="7">
        <v>400</v>
      </c>
      <c r="I138" s="7">
        <v>400</v>
      </c>
    </row>
    <row r="139" spans="1:9" ht="21" customHeight="1">
      <c r="A139" s="27" t="s">
        <v>17</v>
      </c>
      <c r="B139" s="23" t="s">
        <v>72</v>
      </c>
      <c r="C139" s="23" t="s">
        <v>20</v>
      </c>
      <c r="D139" s="23" t="s">
        <v>87</v>
      </c>
      <c r="E139" s="23" t="s">
        <v>104</v>
      </c>
      <c r="F139" s="23" t="s">
        <v>18</v>
      </c>
      <c r="G139" s="7">
        <v>400</v>
      </c>
      <c r="H139" s="7">
        <v>400</v>
      </c>
      <c r="I139" s="7">
        <v>400</v>
      </c>
    </row>
    <row r="140" spans="1:9" ht="38.25" customHeight="1">
      <c r="A140" s="47" t="s">
        <v>99</v>
      </c>
      <c r="B140" s="23" t="s">
        <v>72</v>
      </c>
      <c r="C140" s="23" t="s">
        <v>20</v>
      </c>
      <c r="D140" s="23" t="s">
        <v>87</v>
      </c>
      <c r="E140" s="23" t="s">
        <v>109</v>
      </c>
      <c r="F140" s="23"/>
      <c r="G140" s="7">
        <f>G141</f>
        <v>4838.8</v>
      </c>
      <c r="H140" s="7">
        <f t="shared" ref="H140:I142" si="35">H141</f>
        <v>0</v>
      </c>
      <c r="I140" s="7">
        <f t="shared" si="35"/>
        <v>0</v>
      </c>
    </row>
    <row r="141" spans="1:9" ht="45.75" customHeight="1">
      <c r="A141" s="47" t="s">
        <v>100</v>
      </c>
      <c r="B141" s="23" t="s">
        <v>72</v>
      </c>
      <c r="C141" s="23" t="s">
        <v>20</v>
      </c>
      <c r="D141" s="23" t="s">
        <v>87</v>
      </c>
      <c r="E141" s="23" t="s">
        <v>110</v>
      </c>
      <c r="F141" s="23"/>
      <c r="G141" s="7">
        <f>G142</f>
        <v>4838.8</v>
      </c>
      <c r="H141" s="7">
        <f t="shared" si="35"/>
        <v>0</v>
      </c>
      <c r="I141" s="7">
        <f t="shared" si="35"/>
        <v>0</v>
      </c>
    </row>
    <row r="142" spans="1:9" ht="37.5">
      <c r="A142" s="27" t="s">
        <v>406</v>
      </c>
      <c r="B142" s="23" t="s">
        <v>72</v>
      </c>
      <c r="C142" s="23" t="s">
        <v>20</v>
      </c>
      <c r="D142" s="23" t="s">
        <v>87</v>
      </c>
      <c r="E142" s="23" t="s">
        <v>408</v>
      </c>
      <c r="F142" s="23"/>
      <c r="G142" s="7">
        <f>G143</f>
        <v>4838.8</v>
      </c>
      <c r="H142" s="7">
        <f t="shared" si="35"/>
        <v>0</v>
      </c>
      <c r="I142" s="7">
        <f t="shared" si="35"/>
        <v>0</v>
      </c>
    </row>
    <row r="143" spans="1:9" ht="21" customHeight="1">
      <c r="A143" s="27" t="s">
        <v>17</v>
      </c>
      <c r="B143" s="23" t="s">
        <v>72</v>
      </c>
      <c r="C143" s="23" t="s">
        <v>20</v>
      </c>
      <c r="D143" s="23" t="s">
        <v>87</v>
      </c>
      <c r="E143" s="23" t="s">
        <v>408</v>
      </c>
      <c r="F143" s="23" t="s">
        <v>18</v>
      </c>
      <c r="G143" s="7">
        <v>4838.8</v>
      </c>
      <c r="H143" s="7">
        <v>0</v>
      </c>
      <c r="I143" s="7">
        <v>0</v>
      </c>
    </row>
    <row r="144" spans="1:9" ht="27" customHeight="1">
      <c r="A144" s="47" t="s">
        <v>21</v>
      </c>
      <c r="B144" s="23" t="s">
        <v>72</v>
      </c>
      <c r="C144" s="23" t="s">
        <v>20</v>
      </c>
      <c r="D144" s="23" t="s">
        <v>11</v>
      </c>
      <c r="E144" s="23"/>
      <c r="F144" s="23"/>
      <c r="G144" s="7">
        <f>G152+G166+G163+G148+G145</f>
        <v>8312.1</v>
      </c>
      <c r="H144" s="7">
        <f t="shared" ref="H144:I144" si="36">H152+H166+H163+H148+H145</f>
        <v>8231.1</v>
      </c>
      <c r="I144" s="7">
        <f t="shared" si="36"/>
        <v>8231.1</v>
      </c>
    </row>
    <row r="145" spans="1:9" ht="75">
      <c r="A145" s="53" t="s">
        <v>214</v>
      </c>
      <c r="B145" s="23" t="s">
        <v>72</v>
      </c>
      <c r="C145" s="23" t="s">
        <v>20</v>
      </c>
      <c r="D145" s="23" t="s">
        <v>11</v>
      </c>
      <c r="E145" s="23" t="s">
        <v>215</v>
      </c>
      <c r="F145" s="23"/>
      <c r="G145" s="7">
        <v>70</v>
      </c>
      <c r="H145" s="7">
        <v>0</v>
      </c>
      <c r="I145" s="7">
        <v>0</v>
      </c>
    </row>
    <row r="146" spans="1:9" ht="61.5" customHeight="1">
      <c r="A146" s="51" t="s">
        <v>216</v>
      </c>
      <c r="B146" s="23" t="s">
        <v>72</v>
      </c>
      <c r="C146" s="23" t="s">
        <v>20</v>
      </c>
      <c r="D146" s="23" t="s">
        <v>11</v>
      </c>
      <c r="E146" s="23" t="s">
        <v>217</v>
      </c>
      <c r="F146" s="23"/>
      <c r="G146" s="7">
        <v>70</v>
      </c>
      <c r="H146" s="7">
        <v>0</v>
      </c>
      <c r="I146" s="7">
        <v>0</v>
      </c>
    </row>
    <row r="147" spans="1:9" ht="27" customHeight="1">
      <c r="A147" s="27" t="s">
        <v>17</v>
      </c>
      <c r="B147" s="23" t="s">
        <v>72</v>
      </c>
      <c r="C147" s="23" t="s">
        <v>20</v>
      </c>
      <c r="D147" s="23" t="s">
        <v>11</v>
      </c>
      <c r="E147" s="23" t="s">
        <v>217</v>
      </c>
      <c r="F147" s="23" t="s">
        <v>18</v>
      </c>
      <c r="G147" s="7">
        <v>70</v>
      </c>
      <c r="H147" s="7">
        <v>0</v>
      </c>
      <c r="I147" s="7">
        <v>0</v>
      </c>
    </row>
    <row r="148" spans="1:9" ht="75">
      <c r="A148" s="14" t="s">
        <v>297</v>
      </c>
      <c r="B148" s="23" t="s">
        <v>72</v>
      </c>
      <c r="C148" s="23" t="s">
        <v>20</v>
      </c>
      <c r="D148" s="23" t="s">
        <v>11</v>
      </c>
      <c r="E148" s="23" t="s">
        <v>295</v>
      </c>
      <c r="F148" s="23"/>
      <c r="G148" s="7">
        <v>6</v>
      </c>
      <c r="H148" s="7">
        <v>0</v>
      </c>
      <c r="I148" s="7">
        <v>0</v>
      </c>
    </row>
    <row r="149" spans="1:9" ht="37.5">
      <c r="A149" s="27" t="s">
        <v>15</v>
      </c>
      <c r="B149" s="23" t="s">
        <v>72</v>
      </c>
      <c r="C149" s="23" t="s">
        <v>20</v>
      </c>
      <c r="D149" s="23" t="s">
        <v>11</v>
      </c>
      <c r="E149" s="23" t="s">
        <v>296</v>
      </c>
      <c r="F149" s="23"/>
      <c r="G149" s="7">
        <v>6</v>
      </c>
      <c r="H149" s="7">
        <v>0</v>
      </c>
      <c r="I149" s="7">
        <v>0</v>
      </c>
    </row>
    <row r="150" spans="1:9" ht="27" customHeight="1">
      <c r="A150" s="27" t="s">
        <v>17</v>
      </c>
      <c r="B150" s="23" t="s">
        <v>72</v>
      </c>
      <c r="C150" s="23" t="s">
        <v>20</v>
      </c>
      <c r="D150" s="23" t="s">
        <v>11</v>
      </c>
      <c r="E150" s="23" t="s">
        <v>296</v>
      </c>
      <c r="F150" s="23" t="s">
        <v>18</v>
      </c>
      <c r="G150" s="7">
        <v>6</v>
      </c>
      <c r="H150" s="7">
        <v>0</v>
      </c>
      <c r="I150" s="7">
        <v>0</v>
      </c>
    </row>
    <row r="151" spans="1:9" ht="34.5" customHeight="1">
      <c r="A151" s="33" t="s">
        <v>74</v>
      </c>
      <c r="B151" s="23" t="s">
        <v>72</v>
      </c>
      <c r="C151" s="23" t="s">
        <v>20</v>
      </c>
      <c r="D151" s="23" t="s">
        <v>11</v>
      </c>
      <c r="E151" s="23" t="s">
        <v>75</v>
      </c>
      <c r="F151" s="23"/>
      <c r="G151" s="7">
        <f>G152</f>
        <v>8231.1</v>
      </c>
      <c r="H151" s="7">
        <f t="shared" ref="H151:I151" si="37">H152</f>
        <v>8231.1</v>
      </c>
      <c r="I151" s="7">
        <f t="shared" si="37"/>
        <v>8231.1</v>
      </c>
    </row>
    <row r="152" spans="1:9" ht="121.5" customHeight="1">
      <c r="A152" s="27" t="s">
        <v>102</v>
      </c>
      <c r="B152" s="23" t="s">
        <v>72</v>
      </c>
      <c r="C152" s="23" t="s">
        <v>20</v>
      </c>
      <c r="D152" s="23" t="s">
        <v>11</v>
      </c>
      <c r="E152" s="23" t="s">
        <v>96</v>
      </c>
      <c r="F152" s="23"/>
      <c r="G152" s="7">
        <f>G157+G159+G153+G161</f>
        <v>8231.1</v>
      </c>
      <c r="H152" s="7">
        <f t="shared" ref="H152:I152" si="38">H157+H159+H153+H161</f>
        <v>8231.1</v>
      </c>
      <c r="I152" s="7">
        <f t="shared" si="38"/>
        <v>8231.1</v>
      </c>
    </row>
    <row r="153" spans="1:9" ht="60" hidden="1" customHeight="1">
      <c r="A153" s="27" t="s">
        <v>103</v>
      </c>
      <c r="B153" s="23" t="s">
        <v>72</v>
      </c>
      <c r="C153" s="23" t="s">
        <v>20</v>
      </c>
      <c r="D153" s="23" t="s">
        <v>11</v>
      </c>
      <c r="E153" s="23" t="s">
        <v>104</v>
      </c>
      <c r="F153" s="23"/>
      <c r="G153" s="7">
        <v>0</v>
      </c>
      <c r="H153" s="7">
        <v>0</v>
      </c>
      <c r="I153" s="7">
        <v>0</v>
      </c>
    </row>
    <row r="154" spans="1:9" ht="110.25" hidden="1" customHeight="1">
      <c r="A154" s="33" t="s">
        <v>61</v>
      </c>
      <c r="B154" s="23" t="s">
        <v>72</v>
      </c>
      <c r="C154" s="23" t="s">
        <v>20</v>
      </c>
      <c r="D154" s="23" t="s">
        <v>11</v>
      </c>
      <c r="E154" s="23" t="s">
        <v>104</v>
      </c>
      <c r="F154" s="23" t="s">
        <v>62</v>
      </c>
      <c r="G154" s="7"/>
      <c r="H154" s="7"/>
      <c r="I154" s="7"/>
    </row>
    <row r="155" spans="1:9" ht="54" hidden="1" customHeight="1">
      <c r="A155" s="14" t="s">
        <v>32</v>
      </c>
      <c r="B155" s="23" t="s">
        <v>72</v>
      </c>
      <c r="C155" s="23" t="s">
        <v>20</v>
      </c>
      <c r="D155" s="23" t="s">
        <v>11</v>
      </c>
      <c r="E155" s="23" t="s">
        <v>104</v>
      </c>
      <c r="F155" s="23" t="s">
        <v>33</v>
      </c>
      <c r="G155" s="7"/>
      <c r="H155" s="7"/>
      <c r="I155" s="7"/>
    </row>
    <row r="156" spans="1:9" ht="33.75" hidden="1" customHeight="1">
      <c r="A156" s="27" t="s">
        <v>17</v>
      </c>
      <c r="B156" s="23" t="s">
        <v>72</v>
      </c>
      <c r="C156" s="23" t="s">
        <v>20</v>
      </c>
      <c r="D156" s="23" t="s">
        <v>11</v>
      </c>
      <c r="E156" s="23" t="s">
        <v>104</v>
      </c>
      <c r="F156" s="23" t="s">
        <v>18</v>
      </c>
      <c r="G156" s="7">
        <v>0</v>
      </c>
      <c r="H156" s="7">
        <v>0</v>
      </c>
      <c r="I156" s="7">
        <v>0</v>
      </c>
    </row>
    <row r="157" spans="1:9" ht="61.5" customHeight="1">
      <c r="A157" s="33" t="s">
        <v>26</v>
      </c>
      <c r="B157" s="23" t="s">
        <v>72</v>
      </c>
      <c r="C157" s="23" t="s">
        <v>20</v>
      </c>
      <c r="D157" s="23" t="s">
        <v>11</v>
      </c>
      <c r="E157" s="23" t="s">
        <v>105</v>
      </c>
      <c r="F157" s="48"/>
      <c r="G157" s="7">
        <v>7631.1</v>
      </c>
      <c r="H157" s="7">
        <v>7631.1</v>
      </c>
      <c r="I157" s="7">
        <v>7631.1</v>
      </c>
    </row>
    <row r="158" spans="1:9" ht="24.75" customHeight="1">
      <c r="A158" s="27" t="s">
        <v>17</v>
      </c>
      <c r="B158" s="23" t="s">
        <v>72</v>
      </c>
      <c r="C158" s="23" t="s">
        <v>20</v>
      </c>
      <c r="D158" s="23" t="s">
        <v>11</v>
      </c>
      <c r="E158" s="23" t="s">
        <v>105</v>
      </c>
      <c r="F158" s="23" t="s">
        <v>18</v>
      </c>
      <c r="G158" s="7">
        <v>7631.1</v>
      </c>
      <c r="H158" s="7">
        <v>7631.1</v>
      </c>
      <c r="I158" s="7">
        <v>7631.1</v>
      </c>
    </row>
    <row r="159" spans="1:9" ht="57.75" customHeight="1">
      <c r="A159" s="27" t="s">
        <v>106</v>
      </c>
      <c r="B159" s="23" t="s">
        <v>72</v>
      </c>
      <c r="C159" s="23" t="s">
        <v>20</v>
      </c>
      <c r="D159" s="23" t="s">
        <v>11</v>
      </c>
      <c r="E159" s="23" t="s">
        <v>369</v>
      </c>
      <c r="F159" s="23"/>
      <c r="G159" s="7">
        <v>600</v>
      </c>
      <c r="H159" s="7">
        <v>600</v>
      </c>
      <c r="I159" s="7">
        <v>600</v>
      </c>
    </row>
    <row r="160" spans="1:9" ht="62.25" customHeight="1">
      <c r="A160" s="27" t="s">
        <v>107</v>
      </c>
      <c r="B160" s="23" t="s">
        <v>72</v>
      </c>
      <c r="C160" s="23" t="s">
        <v>20</v>
      </c>
      <c r="D160" s="23" t="s">
        <v>11</v>
      </c>
      <c r="E160" s="23" t="s">
        <v>369</v>
      </c>
      <c r="F160" s="23" t="s">
        <v>108</v>
      </c>
      <c r="G160" s="7">
        <v>600</v>
      </c>
      <c r="H160" s="7">
        <v>600</v>
      </c>
      <c r="I160" s="7">
        <v>600</v>
      </c>
    </row>
    <row r="161" spans="1:9" ht="63" hidden="1" customHeight="1">
      <c r="A161" s="27" t="s">
        <v>84</v>
      </c>
      <c r="B161" s="23" t="s">
        <v>72</v>
      </c>
      <c r="C161" s="23" t="s">
        <v>20</v>
      </c>
      <c r="D161" s="23" t="s">
        <v>11</v>
      </c>
      <c r="E161" s="23" t="s">
        <v>323</v>
      </c>
      <c r="F161" s="23"/>
      <c r="G161" s="7"/>
    </row>
    <row r="162" spans="1:9" ht="28.5" hidden="1" customHeight="1">
      <c r="A162" s="27" t="s">
        <v>17</v>
      </c>
      <c r="B162" s="23" t="s">
        <v>72</v>
      </c>
      <c r="C162" s="23" t="s">
        <v>20</v>
      </c>
      <c r="D162" s="23" t="s">
        <v>11</v>
      </c>
      <c r="E162" s="23" t="s">
        <v>323</v>
      </c>
      <c r="F162" s="23" t="s">
        <v>18</v>
      </c>
      <c r="G162" s="7"/>
      <c r="H162" s="22"/>
    </row>
    <row r="163" spans="1:9" ht="60" customHeight="1">
      <c r="A163" s="55" t="s">
        <v>353</v>
      </c>
      <c r="B163" s="23" t="s">
        <v>72</v>
      </c>
      <c r="C163" s="23" t="s">
        <v>20</v>
      </c>
      <c r="D163" s="23" t="s">
        <v>11</v>
      </c>
      <c r="E163" s="23" t="s">
        <v>272</v>
      </c>
      <c r="F163" s="23"/>
      <c r="G163" s="7">
        <v>5</v>
      </c>
      <c r="H163" s="7">
        <v>0</v>
      </c>
      <c r="I163" s="7">
        <v>0</v>
      </c>
    </row>
    <row r="164" spans="1:9" ht="37.5">
      <c r="A164" s="33" t="s">
        <v>51</v>
      </c>
      <c r="B164" s="23" t="s">
        <v>72</v>
      </c>
      <c r="C164" s="23" t="s">
        <v>20</v>
      </c>
      <c r="D164" s="23" t="s">
        <v>11</v>
      </c>
      <c r="E164" s="23" t="s">
        <v>273</v>
      </c>
      <c r="F164" s="23"/>
      <c r="G164" s="7">
        <v>5</v>
      </c>
      <c r="H164" s="7">
        <v>0</v>
      </c>
      <c r="I164" s="7">
        <v>0</v>
      </c>
    </row>
    <row r="165" spans="1:9" ht="28.5" customHeight="1">
      <c r="A165" s="27" t="s">
        <v>17</v>
      </c>
      <c r="B165" s="23" t="s">
        <v>72</v>
      </c>
      <c r="C165" s="23" t="s">
        <v>20</v>
      </c>
      <c r="D165" s="23" t="s">
        <v>11</v>
      </c>
      <c r="E165" s="23" t="s">
        <v>273</v>
      </c>
      <c r="F165" s="23" t="s">
        <v>18</v>
      </c>
      <c r="G165" s="7">
        <v>5</v>
      </c>
      <c r="H165" s="7">
        <v>0</v>
      </c>
      <c r="I165" s="7">
        <v>0</v>
      </c>
    </row>
    <row r="166" spans="1:9" ht="40.5" hidden="1" customHeight="1">
      <c r="A166" s="47" t="s">
        <v>99</v>
      </c>
      <c r="B166" s="23" t="s">
        <v>72</v>
      </c>
      <c r="C166" s="23" t="s">
        <v>20</v>
      </c>
      <c r="D166" s="23" t="s">
        <v>11</v>
      </c>
      <c r="E166" s="23" t="s">
        <v>109</v>
      </c>
      <c r="F166" s="23"/>
      <c r="G166" s="7"/>
    </row>
    <row r="167" spans="1:9" ht="44.25" hidden="1" customHeight="1">
      <c r="A167" s="47" t="s">
        <v>100</v>
      </c>
      <c r="B167" s="23" t="s">
        <v>72</v>
      </c>
      <c r="C167" s="23" t="s">
        <v>20</v>
      </c>
      <c r="D167" s="23" t="s">
        <v>11</v>
      </c>
      <c r="E167" s="23" t="s">
        <v>110</v>
      </c>
      <c r="F167" s="23"/>
      <c r="G167" s="7"/>
    </row>
    <row r="168" spans="1:9" ht="37.5" hidden="1" customHeight="1">
      <c r="A168" s="27" t="s">
        <v>406</v>
      </c>
      <c r="B168" s="23" t="s">
        <v>72</v>
      </c>
      <c r="C168" s="23" t="s">
        <v>20</v>
      </c>
      <c r="D168" s="23" t="s">
        <v>11</v>
      </c>
      <c r="E168" s="23" t="s">
        <v>408</v>
      </c>
      <c r="F168" s="23"/>
      <c r="G168" s="7"/>
    </row>
    <row r="169" spans="1:9" ht="26.25" hidden="1" customHeight="1">
      <c r="A169" s="27" t="s">
        <v>17</v>
      </c>
      <c r="B169" s="23" t="s">
        <v>72</v>
      </c>
      <c r="C169" s="23" t="s">
        <v>20</v>
      </c>
      <c r="D169" s="23" t="s">
        <v>11</v>
      </c>
      <c r="E169" s="23" t="s">
        <v>408</v>
      </c>
      <c r="F169" s="23" t="s">
        <v>18</v>
      </c>
      <c r="G169" s="7"/>
    </row>
    <row r="170" spans="1:9" ht="24" customHeight="1">
      <c r="A170" s="47" t="s">
        <v>34</v>
      </c>
      <c r="B170" s="23" t="s">
        <v>72</v>
      </c>
      <c r="C170" s="23" t="s">
        <v>20</v>
      </c>
      <c r="D170" s="23" t="s">
        <v>35</v>
      </c>
      <c r="E170" s="23"/>
      <c r="F170" s="23"/>
      <c r="G170" s="7">
        <f>G173+G176+G181+G205+G198+G186</f>
        <v>9223.6999999999989</v>
      </c>
      <c r="H170" s="7">
        <f>H173+H176+H181+H205+H198+H186</f>
        <v>9223.6999999999989</v>
      </c>
      <c r="I170" s="7">
        <f>I173+I176+I181+I205+I198+I186</f>
        <v>9223.6999999999989</v>
      </c>
    </row>
    <row r="171" spans="1:9" ht="99.75" customHeight="1">
      <c r="A171" s="33" t="s">
        <v>55</v>
      </c>
      <c r="B171" s="23" t="s">
        <v>72</v>
      </c>
      <c r="C171" s="23" t="s">
        <v>20</v>
      </c>
      <c r="D171" s="23" t="s">
        <v>35</v>
      </c>
      <c r="E171" s="23" t="s">
        <v>56</v>
      </c>
      <c r="F171" s="23"/>
      <c r="G171" s="7">
        <f>G172+G175</f>
        <v>2552.1999999999998</v>
      </c>
      <c r="H171" s="7">
        <f>H172+H175</f>
        <v>2552.1999999999998</v>
      </c>
      <c r="I171" s="7">
        <f>I172+I175</f>
        <v>2552.1999999999998</v>
      </c>
    </row>
    <row r="172" spans="1:9" ht="36.75" customHeight="1">
      <c r="A172" s="33" t="s">
        <v>57</v>
      </c>
      <c r="B172" s="23" t="s">
        <v>72</v>
      </c>
      <c r="C172" s="23" t="s">
        <v>20</v>
      </c>
      <c r="D172" s="23" t="s">
        <v>35</v>
      </c>
      <c r="E172" s="23" t="s">
        <v>58</v>
      </c>
      <c r="F172" s="23"/>
      <c r="G172" s="7">
        <f>G173</f>
        <v>1997.2</v>
      </c>
      <c r="H172" s="7">
        <f t="shared" ref="H172:I172" si="39">H173</f>
        <v>1997.2</v>
      </c>
      <c r="I172" s="7">
        <f t="shared" si="39"/>
        <v>1997.2</v>
      </c>
    </row>
    <row r="173" spans="1:9" ht="37.5">
      <c r="A173" s="33" t="s">
        <v>59</v>
      </c>
      <c r="B173" s="23" t="s">
        <v>72</v>
      </c>
      <c r="C173" s="23" t="s">
        <v>20</v>
      </c>
      <c r="D173" s="23" t="s">
        <v>35</v>
      </c>
      <c r="E173" s="23" t="s">
        <v>60</v>
      </c>
      <c r="F173" s="23"/>
      <c r="G173" s="7">
        <f>SUM(G174)</f>
        <v>1997.2</v>
      </c>
      <c r="H173" s="7">
        <f t="shared" ref="H173:I173" si="40">SUM(H174)</f>
        <v>1997.2</v>
      </c>
      <c r="I173" s="7">
        <f t="shared" si="40"/>
        <v>1997.2</v>
      </c>
    </row>
    <row r="174" spans="1:9" ht="114.75" customHeight="1">
      <c r="A174" s="33" t="s">
        <v>61</v>
      </c>
      <c r="B174" s="23" t="s">
        <v>72</v>
      </c>
      <c r="C174" s="23" t="s">
        <v>20</v>
      </c>
      <c r="D174" s="23" t="s">
        <v>35</v>
      </c>
      <c r="E174" s="23" t="s">
        <v>60</v>
      </c>
      <c r="F174" s="23" t="s">
        <v>62</v>
      </c>
      <c r="G174" s="7">
        <v>1997.2</v>
      </c>
      <c r="H174" s="7">
        <v>1997.2</v>
      </c>
      <c r="I174" s="7">
        <v>1997.2</v>
      </c>
    </row>
    <row r="175" spans="1:9" ht="37.5">
      <c r="A175" s="33" t="s">
        <v>116</v>
      </c>
      <c r="B175" s="23" t="s">
        <v>72</v>
      </c>
      <c r="C175" s="23" t="s">
        <v>20</v>
      </c>
      <c r="D175" s="23" t="s">
        <v>35</v>
      </c>
      <c r="E175" s="23" t="s">
        <v>117</v>
      </c>
      <c r="F175" s="23"/>
      <c r="G175" s="7">
        <f>G176</f>
        <v>555</v>
      </c>
      <c r="H175" s="7">
        <f t="shared" ref="H175:I175" si="41">H176</f>
        <v>555</v>
      </c>
      <c r="I175" s="7">
        <f t="shared" si="41"/>
        <v>555</v>
      </c>
    </row>
    <row r="176" spans="1:9" ht="120.75" customHeight="1">
      <c r="A176" s="47" t="s">
        <v>118</v>
      </c>
      <c r="B176" s="23" t="s">
        <v>72</v>
      </c>
      <c r="C176" s="34" t="s">
        <v>20</v>
      </c>
      <c r="D176" s="34" t="s">
        <v>35</v>
      </c>
      <c r="E176" s="34" t="s">
        <v>119</v>
      </c>
      <c r="F176" s="23"/>
      <c r="G176" s="7">
        <f>SUM(G177:G178)</f>
        <v>555</v>
      </c>
      <c r="H176" s="7">
        <f t="shared" ref="H176:I176" si="42">SUM(H177:H178)</f>
        <v>555</v>
      </c>
      <c r="I176" s="7">
        <f t="shared" si="42"/>
        <v>555</v>
      </c>
    </row>
    <row r="177" spans="1:10" ht="115.5" customHeight="1">
      <c r="A177" s="56" t="s">
        <v>61</v>
      </c>
      <c r="B177" s="23" t="s">
        <v>72</v>
      </c>
      <c r="C177" s="34" t="s">
        <v>20</v>
      </c>
      <c r="D177" s="34" t="s">
        <v>35</v>
      </c>
      <c r="E177" s="34" t="s">
        <v>119</v>
      </c>
      <c r="F177" s="23" t="s">
        <v>62</v>
      </c>
      <c r="G177" s="7">
        <v>545</v>
      </c>
      <c r="H177" s="7">
        <v>545</v>
      </c>
      <c r="I177" s="7">
        <v>545</v>
      </c>
    </row>
    <row r="178" spans="1:10" ht="56.25">
      <c r="A178" s="14" t="s">
        <v>32</v>
      </c>
      <c r="B178" s="23" t="s">
        <v>72</v>
      </c>
      <c r="C178" s="34" t="s">
        <v>20</v>
      </c>
      <c r="D178" s="34" t="s">
        <v>35</v>
      </c>
      <c r="E178" s="34" t="s">
        <v>119</v>
      </c>
      <c r="F178" s="23" t="s">
        <v>33</v>
      </c>
      <c r="G178" s="7">
        <v>10</v>
      </c>
      <c r="H178" s="7">
        <v>10</v>
      </c>
      <c r="I178" s="7">
        <v>10</v>
      </c>
    </row>
    <row r="179" spans="1:10" ht="63" customHeight="1">
      <c r="A179" s="33" t="s">
        <v>22</v>
      </c>
      <c r="B179" s="23" t="s">
        <v>72</v>
      </c>
      <c r="C179" s="23" t="s">
        <v>20</v>
      </c>
      <c r="D179" s="23" t="s">
        <v>35</v>
      </c>
      <c r="E179" s="23" t="s">
        <v>23</v>
      </c>
      <c r="F179" s="23"/>
      <c r="G179" s="7">
        <f>G180</f>
        <v>3803.6</v>
      </c>
      <c r="H179" s="7">
        <f t="shared" ref="H179:I180" si="43">H180</f>
        <v>3803.6</v>
      </c>
      <c r="I179" s="7">
        <f t="shared" si="43"/>
        <v>3803.6</v>
      </c>
    </row>
    <row r="180" spans="1:10" s="1" customFormat="1" ht="56.25">
      <c r="A180" s="33" t="s">
        <v>120</v>
      </c>
      <c r="B180" s="23" t="s">
        <v>72</v>
      </c>
      <c r="C180" s="23" t="s">
        <v>20</v>
      </c>
      <c r="D180" s="23" t="s">
        <v>35</v>
      </c>
      <c r="E180" s="23" t="s">
        <v>66</v>
      </c>
      <c r="F180" s="23"/>
      <c r="G180" s="7">
        <f>G181</f>
        <v>3803.6</v>
      </c>
      <c r="H180" s="7">
        <f t="shared" si="43"/>
        <v>3803.6</v>
      </c>
      <c r="I180" s="7">
        <f t="shared" si="43"/>
        <v>3803.6</v>
      </c>
      <c r="J180" s="26"/>
    </row>
    <row r="181" spans="1:10" s="1" customFormat="1" ht="115.5" customHeight="1">
      <c r="A181" s="47" t="s">
        <v>67</v>
      </c>
      <c r="B181" s="23" t="s">
        <v>72</v>
      </c>
      <c r="C181" s="23" t="s">
        <v>20</v>
      </c>
      <c r="D181" s="23" t="s">
        <v>35</v>
      </c>
      <c r="E181" s="23" t="s">
        <v>68</v>
      </c>
      <c r="F181" s="23"/>
      <c r="G181" s="7">
        <f>SUM(G182:G184)</f>
        <v>3803.6</v>
      </c>
      <c r="H181" s="7">
        <f t="shared" ref="H181:I181" si="44">SUM(H182:H184)</f>
        <v>3803.6</v>
      </c>
      <c r="I181" s="7">
        <f t="shared" si="44"/>
        <v>3803.6</v>
      </c>
      <c r="J181" s="26"/>
    </row>
    <row r="182" spans="1:10" ht="116.25" customHeight="1">
      <c r="A182" s="33" t="s">
        <v>61</v>
      </c>
      <c r="B182" s="23" t="s">
        <v>72</v>
      </c>
      <c r="C182" s="23" t="s">
        <v>20</v>
      </c>
      <c r="D182" s="23" t="s">
        <v>35</v>
      </c>
      <c r="E182" s="23" t="s">
        <v>68</v>
      </c>
      <c r="F182" s="23" t="s">
        <v>62</v>
      </c>
      <c r="G182" s="7">
        <v>3508.4</v>
      </c>
      <c r="H182" s="7">
        <v>3508.4</v>
      </c>
      <c r="I182" s="7">
        <v>3508.4</v>
      </c>
    </row>
    <row r="183" spans="1:10" ht="58.5" customHeight="1">
      <c r="A183" s="14" t="s">
        <v>32</v>
      </c>
      <c r="B183" s="23" t="s">
        <v>72</v>
      </c>
      <c r="C183" s="23" t="s">
        <v>20</v>
      </c>
      <c r="D183" s="23" t="s">
        <v>35</v>
      </c>
      <c r="E183" s="23" t="s">
        <v>68</v>
      </c>
      <c r="F183" s="23" t="s">
        <v>33</v>
      </c>
      <c r="G183" s="7">
        <v>295.2</v>
      </c>
      <c r="H183" s="7">
        <v>295.2</v>
      </c>
      <c r="I183" s="7">
        <v>295.2</v>
      </c>
    </row>
    <row r="184" spans="1:10" ht="31.5" hidden="1" customHeight="1">
      <c r="A184" s="52" t="s">
        <v>63</v>
      </c>
      <c r="B184" s="23" t="s">
        <v>72</v>
      </c>
      <c r="C184" s="23" t="s">
        <v>20</v>
      </c>
      <c r="D184" s="23" t="s">
        <v>35</v>
      </c>
      <c r="E184" s="23" t="s">
        <v>68</v>
      </c>
      <c r="F184" s="23" t="s">
        <v>64</v>
      </c>
      <c r="G184" s="7"/>
    </row>
    <row r="185" spans="1:10" ht="56.25" hidden="1" customHeight="1">
      <c r="A185" s="14" t="s">
        <v>32</v>
      </c>
      <c r="B185" s="23" t="s">
        <v>72</v>
      </c>
      <c r="C185" s="23" t="s">
        <v>20</v>
      </c>
      <c r="D185" s="23" t="s">
        <v>35</v>
      </c>
      <c r="E185" s="23" t="s">
        <v>296</v>
      </c>
      <c r="F185" s="23" t="s">
        <v>33</v>
      </c>
      <c r="G185" s="7"/>
    </row>
    <row r="186" spans="1:10" ht="45" customHeight="1">
      <c r="A186" s="33" t="s">
        <v>121</v>
      </c>
      <c r="B186" s="23" t="s">
        <v>72</v>
      </c>
      <c r="C186" s="23" t="s">
        <v>20</v>
      </c>
      <c r="D186" s="23" t="s">
        <v>35</v>
      </c>
      <c r="E186" s="23" t="s">
        <v>75</v>
      </c>
      <c r="F186" s="23"/>
      <c r="G186" s="7">
        <f>G187+G191</f>
        <v>2340.1999999999998</v>
      </c>
      <c r="H186" s="7">
        <f t="shared" ref="H186:I186" si="45">H187+H191</f>
        <v>2340.1999999999998</v>
      </c>
      <c r="I186" s="7">
        <f t="shared" si="45"/>
        <v>2340.1999999999998</v>
      </c>
    </row>
    <row r="187" spans="1:10" ht="81.75" customHeight="1">
      <c r="A187" s="33" t="s">
        <v>122</v>
      </c>
      <c r="B187" s="23" t="s">
        <v>72</v>
      </c>
      <c r="C187" s="23" t="s">
        <v>20</v>
      </c>
      <c r="D187" s="23" t="s">
        <v>35</v>
      </c>
      <c r="E187" s="23" t="s">
        <v>89</v>
      </c>
      <c r="F187" s="23"/>
      <c r="G187" s="7">
        <f>G188</f>
        <v>200</v>
      </c>
      <c r="H187" s="7">
        <f t="shared" ref="H187:I187" si="46">H188</f>
        <v>200</v>
      </c>
      <c r="I187" s="7">
        <f t="shared" si="46"/>
        <v>200</v>
      </c>
    </row>
    <row r="188" spans="1:10" ht="37.5" customHeight="1">
      <c r="A188" s="14" t="s">
        <v>123</v>
      </c>
      <c r="B188" s="23" t="s">
        <v>72</v>
      </c>
      <c r="C188" s="23" t="s">
        <v>20</v>
      </c>
      <c r="D188" s="23" t="s">
        <v>35</v>
      </c>
      <c r="E188" s="23" t="s">
        <v>124</v>
      </c>
      <c r="F188" s="23"/>
      <c r="G188" s="7">
        <f>SUM(G189:G190)</f>
        <v>200</v>
      </c>
      <c r="H188" s="7">
        <f t="shared" ref="H188:I188" si="47">SUM(H189:H190)</f>
        <v>200</v>
      </c>
      <c r="I188" s="7">
        <f t="shared" si="47"/>
        <v>200</v>
      </c>
    </row>
    <row r="189" spans="1:10" ht="114" customHeight="1">
      <c r="A189" s="33" t="s">
        <v>61</v>
      </c>
      <c r="B189" s="23" t="s">
        <v>72</v>
      </c>
      <c r="C189" s="23" t="s">
        <v>20</v>
      </c>
      <c r="D189" s="23" t="s">
        <v>35</v>
      </c>
      <c r="E189" s="23" t="s">
        <v>124</v>
      </c>
      <c r="F189" s="23" t="s">
        <v>62</v>
      </c>
      <c r="G189" s="7">
        <v>10</v>
      </c>
      <c r="H189" s="7">
        <v>10</v>
      </c>
      <c r="I189" s="7">
        <v>10</v>
      </c>
    </row>
    <row r="190" spans="1:10" ht="55.5" customHeight="1">
      <c r="A190" s="14" t="s">
        <v>32</v>
      </c>
      <c r="B190" s="23" t="s">
        <v>72</v>
      </c>
      <c r="C190" s="23" t="s">
        <v>20</v>
      </c>
      <c r="D190" s="23" t="s">
        <v>35</v>
      </c>
      <c r="E190" s="23" t="s">
        <v>124</v>
      </c>
      <c r="F190" s="23" t="s">
        <v>33</v>
      </c>
      <c r="G190" s="7">
        <v>190</v>
      </c>
      <c r="H190" s="7">
        <v>190</v>
      </c>
      <c r="I190" s="7">
        <v>190</v>
      </c>
    </row>
    <row r="191" spans="1:10" ht="55.5" customHeight="1">
      <c r="A191" s="27" t="s">
        <v>112</v>
      </c>
      <c r="B191" s="23" t="s">
        <v>72</v>
      </c>
      <c r="C191" s="23" t="s">
        <v>20</v>
      </c>
      <c r="D191" s="23" t="s">
        <v>35</v>
      </c>
      <c r="E191" s="23" t="s">
        <v>96</v>
      </c>
      <c r="F191" s="23"/>
      <c r="G191" s="7">
        <f>G192++G196+G194</f>
        <v>2140.1999999999998</v>
      </c>
      <c r="H191" s="7">
        <f t="shared" ref="H191:I191" si="48">H192++H196+H194</f>
        <v>2140.1999999999998</v>
      </c>
      <c r="I191" s="7">
        <f t="shared" si="48"/>
        <v>2140.1999999999998</v>
      </c>
    </row>
    <row r="192" spans="1:10" ht="55.5" customHeight="1">
      <c r="A192" s="47" t="s">
        <v>113</v>
      </c>
      <c r="B192" s="23" t="s">
        <v>72</v>
      </c>
      <c r="C192" s="23" t="s">
        <v>20</v>
      </c>
      <c r="D192" s="23" t="s">
        <v>35</v>
      </c>
      <c r="E192" s="23" t="s">
        <v>114</v>
      </c>
      <c r="F192" s="23"/>
      <c r="G192" s="7">
        <v>1561</v>
      </c>
      <c r="H192" s="7">
        <v>1561</v>
      </c>
      <c r="I192" s="7">
        <v>1561</v>
      </c>
    </row>
    <row r="193" spans="1:11" ht="18.75">
      <c r="A193" s="27" t="s">
        <v>17</v>
      </c>
      <c r="B193" s="23" t="s">
        <v>72</v>
      </c>
      <c r="C193" s="23" t="s">
        <v>20</v>
      </c>
      <c r="D193" s="23" t="s">
        <v>35</v>
      </c>
      <c r="E193" s="23" t="s">
        <v>114</v>
      </c>
      <c r="F193" s="23" t="s">
        <v>18</v>
      </c>
      <c r="G193" s="7">
        <v>1561</v>
      </c>
      <c r="H193" s="7">
        <v>1561</v>
      </c>
      <c r="I193" s="7">
        <v>1561</v>
      </c>
    </row>
    <row r="194" spans="1:11" ht="55.5" hidden="1" customHeight="1">
      <c r="A194" s="27" t="s">
        <v>84</v>
      </c>
      <c r="B194" s="23" t="s">
        <v>72</v>
      </c>
      <c r="C194" s="23" t="s">
        <v>20</v>
      </c>
      <c r="D194" s="23" t="s">
        <v>35</v>
      </c>
      <c r="E194" s="23" t="s">
        <v>323</v>
      </c>
      <c r="F194" s="23"/>
      <c r="G194" s="7"/>
    </row>
    <row r="195" spans="1:11" ht="18.75" hidden="1" customHeight="1">
      <c r="A195" s="27" t="s">
        <v>17</v>
      </c>
      <c r="B195" s="23" t="s">
        <v>72</v>
      </c>
      <c r="C195" s="23" t="s">
        <v>20</v>
      </c>
      <c r="D195" s="23" t="s">
        <v>35</v>
      </c>
      <c r="E195" s="23" t="s">
        <v>323</v>
      </c>
      <c r="F195" s="23" t="s">
        <v>18</v>
      </c>
      <c r="G195" s="7"/>
    </row>
    <row r="196" spans="1:11" ht="56.25">
      <c r="A196" s="27" t="s">
        <v>403</v>
      </c>
      <c r="B196" s="23" t="s">
        <v>72</v>
      </c>
      <c r="C196" s="23" t="s">
        <v>20</v>
      </c>
      <c r="D196" s="23" t="s">
        <v>35</v>
      </c>
      <c r="E196" s="23" t="s">
        <v>388</v>
      </c>
      <c r="F196" s="23"/>
      <c r="G196" s="7">
        <v>579.20000000000005</v>
      </c>
      <c r="H196" s="7">
        <v>579.20000000000005</v>
      </c>
      <c r="I196" s="7">
        <v>579.20000000000005</v>
      </c>
    </row>
    <row r="197" spans="1:11" ht="56.25" hidden="1" customHeight="1">
      <c r="A197" s="14" t="s">
        <v>32</v>
      </c>
      <c r="B197" s="23" t="s">
        <v>72</v>
      </c>
      <c r="C197" s="23" t="s">
        <v>20</v>
      </c>
      <c r="D197" s="23" t="s">
        <v>35</v>
      </c>
      <c r="E197" s="23" t="s">
        <v>115</v>
      </c>
      <c r="F197" s="23" t="s">
        <v>33</v>
      </c>
      <c r="G197" s="7"/>
      <c r="H197" s="7"/>
      <c r="I197" s="7"/>
    </row>
    <row r="198" spans="1:11" ht="42" hidden="1" customHeight="1">
      <c r="A198" s="47" t="s">
        <v>99</v>
      </c>
      <c r="B198" s="23" t="s">
        <v>72</v>
      </c>
      <c r="C198" s="23" t="s">
        <v>20</v>
      </c>
      <c r="D198" s="23" t="s">
        <v>35</v>
      </c>
      <c r="E198" s="23" t="s">
        <v>109</v>
      </c>
      <c r="F198" s="23"/>
      <c r="G198" s="7"/>
      <c r="H198" s="7"/>
      <c r="I198" s="7"/>
    </row>
    <row r="199" spans="1:11" ht="43.5" hidden="1" customHeight="1">
      <c r="A199" s="47" t="s">
        <v>100</v>
      </c>
      <c r="B199" s="23" t="s">
        <v>72</v>
      </c>
      <c r="C199" s="23" t="s">
        <v>20</v>
      </c>
      <c r="D199" s="23" t="s">
        <v>35</v>
      </c>
      <c r="E199" s="23" t="s">
        <v>110</v>
      </c>
      <c r="F199" s="23"/>
      <c r="G199" s="7"/>
      <c r="H199" s="7"/>
      <c r="I199" s="7"/>
    </row>
    <row r="200" spans="1:11" ht="77.25" hidden="1" customHeight="1">
      <c r="A200" s="27" t="s">
        <v>101</v>
      </c>
      <c r="B200" s="23" t="s">
        <v>72</v>
      </c>
      <c r="C200" s="23" t="s">
        <v>20</v>
      </c>
      <c r="D200" s="23" t="s">
        <v>35</v>
      </c>
      <c r="E200" s="23" t="s">
        <v>111</v>
      </c>
      <c r="F200" s="23"/>
      <c r="G200" s="7"/>
      <c r="H200" s="7"/>
      <c r="I200" s="7"/>
    </row>
    <row r="201" spans="1:11" ht="60" hidden="1" customHeight="1">
      <c r="A201" s="14" t="s">
        <v>32</v>
      </c>
      <c r="B201" s="23" t="s">
        <v>72</v>
      </c>
      <c r="C201" s="23" t="s">
        <v>20</v>
      </c>
      <c r="D201" s="23" t="s">
        <v>35</v>
      </c>
      <c r="E201" s="23" t="s">
        <v>111</v>
      </c>
      <c r="F201" s="23" t="s">
        <v>33</v>
      </c>
      <c r="G201" s="7"/>
      <c r="H201" s="7"/>
      <c r="I201" s="7"/>
    </row>
    <row r="202" spans="1:11" ht="18.75">
      <c r="A202" s="27" t="s">
        <v>17</v>
      </c>
      <c r="B202" s="23" t="s">
        <v>72</v>
      </c>
      <c r="C202" s="23" t="s">
        <v>20</v>
      </c>
      <c r="D202" s="23" t="s">
        <v>35</v>
      </c>
      <c r="E202" s="23" t="s">
        <v>388</v>
      </c>
      <c r="F202" s="23" t="s">
        <v>18</v>
      </c>
      <c r="G202" s="7">
        <v>579.20000000000005</v>
      </c>
      <c r="H202" s="7">
        <v>579.20000000000005</v>
      </c>
      <c r="I202" s="7">
        <v>579.20000000000005</v>
      </c>
      <c r="K202" s="21"/>
    </row>
    <row r="203" spans="1:11" ht="57" customHeight="1">
      <c r="A203" s="47" t="s">
        <v>125</v>
      </c>
      <c r="B203" s="23" t="s">
        <v>72</v>
      </c>
      <c r="C203" s="23" t="s">
        <v>20</v>
      </c>
      <c r="D203" s="23" t="s">
        <v>35</v>
      </c>
      <c r="E203" s="23" t="s">
        <v>126</v>
      </c>
      <c r="F203" s="23"/>
      <c r="G203" s="7">
        <f>G204</f>
        <v>527.70000000000005</v>
      </c>
      <c r="H203" s="7">
        <f t="shared" ref="H203:I204" si="49">H204</f>
        <v>527.70000000000005</v>
      </c>
      <c r="I203" s="7">
        <f t="shared" si="49"/>
        <v>527.70000000000005</v>
      </c>
    </row>
    <row r="204" spans="1:11" ht="36.75" customHeight="1">
      <c r="A204" s="47" t="s">
        <v>127</v>
      </c>
      <c r="B204" s="23" t="s">
        <v>72</v>
      </c>
      <c r="C204" s="23" t="s">
        <v>20</v>
      </c>
      <c r="D204" s="23" t="s">
        <v>35</v>
      </c>
      <c r="E204" s="23" t="s">
        <v>128</v>
      </c>
      <c r="F204" s="23"/>
      <c r="G204" s="7">
        <f>G205</f>
        <v>527.70000000000005</v>
      </c>
      <c r="H204" s="7">
        <f t="shared" si="49"/>
        <v>527.70000000000005</v>
      </c>
      <c r="I204" s="7">
        <f t="shared" si="49"/>
        <v>527.70000000000005</v>
      </c>
    </row>
    <row r="205" spans="1:11" ht="42" customHeight="1">
      <c r="A205" s="52" t="s">
        <v>129</v>
      </c>
      <c r="B205" s="23" t="s">
        <v>72</v>
      </c>
      <c r="C205" s="23" t="s">
        <v>20</v>
      </c>
      <c r="D205" s="23" t="s">
        <v>35</v>
      </c>
      <c r="E205" s="23" t="s">
        <v>130</v>
      </c>
      <c r="F205" s="23"/>
      <c r="G205" s="7">
        <f>SUM(G206:G208)</f>
        <v>527.70000000000005</v>
      </c>
      <c r="H205" s="7">
        <f t="shared" ref="H205:I205" si="50">SUM(H206:H208)</f>
        <v>527.70000000000005</v>
      </c>
      <c r="I205" s="7">
        <f t="shared" si="50"/>
        <v>527.70000000000005</v>
      </c>
    </row>
    <row r="206" spans="1:11" ht="114" customHeight="1">
      <c r="A206" s="33" t="s">
        <v>61</v>
      </c>
      <c r="B206" s="23" t="s">
        <v>72</v>
      </c>
      <c r="C206" s="23" t="s">
        <v>20</v>
      </c>
      <c r="D206" s="23" t="s">
        <v>35</v>
      </c>
      <c r="E206" s="23" t="s">
        <v>130</v>
      </c>
      <c r="F206" s="23" t="s">
        <v>62</v>
      </c>
      <c r="G206" s="7">
        <v>325.60000000000002</v>
      </c>
      <c r="H206" s="7">
        <v>325.60000000000002</v>
      </c>
      <c r="I206" s="7">
        <v>325.60000000000002</v>
      </c>
    </row>
    <row r="207" spans="1:11" ht="56.25" customHeight="1">
      <c r="A207" s="14" t="s">
        <v>32</v>
      </c>
      <c r="B207" s="23" t="s">
        <v>72</v>
      </c>
      <c r="C207" s="23" t="s">
        <v>20</v>
      </c>
      <c r="D207" s="23" t="s">
        <v>35</v>
      </c>
      <c r="E207" s="23" t="s">
        <v>130</v>
      </c>
      <c r="F207" s="23" t="s">
        <v>33</v>
      </c>
      <c r="G207" s="7">
        <v>196.1</v>
      </c>
      <c r="H207" s="7">
        <v>196.1</v>
      </c>
      <c r="I207" s="7">
        <v>196.1</v>
      </c>
    </row>
    <row r="208" spans="1:11" ht="27.75" customHeight="1">
      <c r="A208" s="27" t="s">
        <v>63</v>
      </c>
      <c r="B208" s="23" t="s">
        <v>72</v>
      </c>
      <c r="C208" s="23" t="s">
        <v>20</v>
      </c>
      <c r="D208" s="23" t="s">
        <v>35</v>
      </c>
      <c r="E208" s="23" t="s">
        <v>130</v>
      </c>
      <c r="F208" s="23" t="s">
        <v>64</v>
      </c>
      <c r="G208" s="7">
        <v>6</v>
      </c>
      <c r="H208" s="7">
        <v>6</v>
      </c>
      <c r="I208" s="7">
        <v>6</v>
      </c>
    </row>
    <row r="209" spans="1:9" ht="24" customHeight="1">
      <c r="A209" s="47" t="s">
        <v>131</v>
      </c>
      <c r="B209" s="23" t="s">
        <v>72</v>
      </c>
      <c r="C209" s="23" t="s">
        <v>132</v>
      </c>
      <c r="D209" s="23"/>
      <c r="E209" s="23"/>
      <c r="F209" s="23"/>
      <c r="G209" s="7">
        <f>G210</f>
        <v>11124</v>
      </c>
      <c r="H209" s="7">
        <f t="shared" ref="H209:I211" si="51">H210</f>
        <v>11124</v>
      </c>
      <c r="I209" s="7">
        <f t="shared" si="51"/>
        <v>11124</v>
      </c>
    </row>
    <row r="210" spans="1:9" ht="25.5" customHeight="1">
      <c r="A210" s="47" t="s">
        <v>133</v>
      </c>
      <c r="B210" s="23" t="s">
        <v>72</v>
      </c>
      <c r="C210" s="23" t="s">
        <v>132</v>
      </c>
      <c r="D210" s="23" t="s">
        <v>54</v>
      </c>
      <c r="E210" s="23"/>
      <c r="F210" s="23"/>
      <c r="G210" s="7">
        <f>G211</f>
        <v>11124</v>
      </c>
      <c r="H210" s="7">
        <f t="shared" si="51"/>
        <v>11124</v>
      </c>
      <c r="I210" s="7">
        <f t="shared" si="51"/>
        <v>11124</v>
      </c>
    </row>
    <row r="211" spans="1:9" ht="37.5" customHeight="1">
      <c r="A211" s="27" t="s">
        <v>52</v>
      </c>
      <c r="B211" s="23" t="s">
        <v>72</v>
      </c>
      <c r="C211" s="23" t="s">
        <v>132</v>
      </c>
      <c r="D211" s="23" t="s">
        <v>54</v>
      </c>
      <c r="E211" s="23" t="s">
        <v>134</v>
      </c>
      <c r="F211" s="23"/>
      <c r="G211" s="7">
        <f>G212</f>
        <v>11124</v>
      </c>
      <c r="H211" s="7">
        <f t="shared" si="51"/>
        <v>11124</v>
      </c>
      <c r="I211" s="7">
        <f t="shared" si="51"/>
        <v>11124</v>
      </c>
    </row>
    <row r="212" spans="1:9" ht="37.5">
      <c r="A212" s="53" t="s">
        <v>135</v>
      </c>
      <c r="B212" s="23" t="s">
        <v>72</v>
      </c>
      <c r="C212" s="23" t="s">
        <v>132</v>
      </c>
      <c r="D212" s="23" t="s">
        <v>54</v>
      </c>
      <c r="E212" s="23" t="s">
        <v>136</v>
      </c>
      <c r="F212" s="23"/>
      <c r="G212" s="7">
        <f>G213+G215</f>
        <v>11124</v>
      </c>
      <c r="H212" s="7">
        <f t="shared" ref="H212:I212" si="52">H213+H215</f>
        <v>11124</v>
      </c>
      <c r="I212" s="7">
        <f t="shared" si="52"/>
        <v>11124</v>
      </c>
    </row>
    <row r="213" spans="1:9" ht="121.5" customHeight="1">
      <c r="A213" s="53" t="s">
        <v>137</v>
      </c>
      <c r="B213" s="23" t="s">
        <v>72</v>
      </c>
      <c r="C213" s="23" t="s">
        <v>132</v>
      </c>
      <c r="D213" s="23" t="s">
        <v>54</v>
      </c>
      <c r="E213" s="23" t="s">
        <v>138</v>
      </c>
      <c r="F213" s="23"/>
      <c r="G213" s="7">
        <f>SUM(G214:G214)</f>
        <v>808</v>
      </c>
      <c r="H213" s="7">
        <f t="shared" ref="H213:I213" si="53">SUM(H214:H214)</f>
        <v>808</v>
      </c>
      <c r="I213" s="7">
        <f t="shared" si="53"/>
        <v>808</v>
      </c>
    </row>
    <row r="214" spans="1:9" ht="27.75" customHeight="1">
      <c r="A214" s="27" t="s">
        <v>17</v>
      </c>
      <c r="B214" s="23" t="s">
        <v>72</v>
      </c>
      <c r="C214" s="23" t="s">
        <v>132</v>
      </c>
      <c r="D214" s="23" t="s">
        <v>54</v>
      </c>
      <c r="E214" s="23" t="s">
        <v>138</v>
      </c>
      <c r="F214" s="23" t="s">
        <v>18</v>
      </c>
      <c r="G214" s="7">
        <v>808</v>
      </c>
      <c r="H214" s="7">
        <v>808</v>
      </c>
      <c r="I214" s="7">
        <v>808</v>
      </c>
    </row>
    <row r="215" spans="1:9" ht="77.25" customHeight="1">
      <c r="A215" s="53" t="s">
        <v>139</v>
      </c>
      <c r="B215" s="23" t="s">
        <v>72</v>
      </c>
      <c r="C215" s="23" t="s">
        <v>132</v>
      </c>
      <c r="D215" s="23" t="s">
        <v>54</v>
      </c>
      <c r="E215" s="23" t="s">
        <v>140</v>
      </c>
      <c r="F215" s="23"/>
      <c r="G215" s="7">
        <f>G216+G219+G222</f>
        <v>10316</v>
      </c>
      <c r="H215" s="7">
        <f t="shared" ref="H215:I215" si="54">H216+H219+H222</f>
        <v>10316</v>
      </c>
      <c r="I215" s="7">
        <f t="shared" si="54"/>
        <v>10316</v>
      </c>
    </row>
    <row r="216" spans="1:9" ht="44.25" customHeight="1">
      <c r="A216" s="47" t="s">
        <v>141</v>
      </c>
      <c r="B216" s="23" t="s">
        <v>72</v>
      </c>
      <c r="C216" s="23" t="s">
        <v>132</v>
      </c>
      <c r="D216" s="23" t="s">
        <v>54</v>
      </c>
      <c r="E216" s="23" t="s">
        <v>142</v>
      </c>
      <c r="F216" s="23"/>
      <c r="G216" s="7">
        <f>SUM(G217:G218)</f>
        <v>3814</v>
      </c>
      <c r="H216" s="7">
        <f t="shared" ref="H216:I216" si="55">SUM(H217:H218)</f>
        <v>3814</v>
      </c>
      <c r="I216" s="7">
        <f t="shared" si="55"/>
        <v>3814</v>
      </c>
    </row>
    <row r="217" spans="1:9" ht="53.25" customHeight="1">
      <c r="A217" s="14" t="s">
        <v>32</v>
      </c>
      <c r="B217" s="23" t="s">
        <v>72</v>
      </c>
      <c r="C217" s="23" t="s">
        <v>132</v>
      </c>
      <c r="D217" s="23" t="s">
        <v>54</v>
      </c>
      <c r="E217" s="23" t="s">
        <v>142</v>
      </c>
      <c r="F217" s="23" t="s">
        <v>33</v>
      </c>
      <c r="G217" s="17">
        <v>11</v>
      </c>
      <c r="H217" s="17">
        <v>11</v>
      </c>
      <c r="I217" s="17">
        <v>11</v>
      </c>
    </row>
    <row r="218" spans="1:9" ht="37.5">
      <c r="A218" s="14" t="s">
        <v>82</v>
      </c>
      <c r="B218" s="23" t="s">
        <v>72</v>
      </c>
      <c r="C218" s="23" t="s">
        <v>132</v>
      </c>
      <c r="D218" s="23" t="s">
        <v>54</v>
      </c>
      <c r="E218" s="23" t="s">
        <v>142</v>
      </c>
      <c r="F218" s="23" t="s">
        <v>83</v>
      </c>
      <c r="G218" s="17">
        <v>3803</v>
      </c>
      <c r="H218" s="17">
        <v>3803</v>
      </c>
      <c r="I218" s="17">
        <v>3803</v>
      </c>
    </row>
    <row r="219" spans="1:9" ht="18.75">
      <c r="A219" s="47" t="s">
        <v>143</v>
      </c>
      <c r="B219" s="23" t="s">
        <v>72</v>
      </c>
      <c r="C219" s="23" t="s">
        <v>132</v>
      </c>
      <c r="D219" s="23" t="s">
        <v>54</v>
      </c>
      <c r="E219" s="23" t="s">
        <v>144</v>
      </c>
      <c r="F219" s="23"/>
      <c r="G219" s="17">
        <f>SUM(G220:G221)</f>
        <v>1629</v>
      </c>
      <c r="H219" s="17">
        <f t="shared" ref="H219:I219" si="56">SUM(H220:H221)</f>
        <v>1629</v>
      </c>
      <c r="I219" s="17">
        <f t="shared" si="56"/>
        <v>1629</v>
      </c>
    </row>
    <row r="220" spans="1:9" ht="59.25" customHeight="1">
      <c r="A220" s="14" t="s">
        <v>32</v>
      </c>
      <c r="B220" s="23" t="s">
        <v>72</v>
      </c>
      <c r="C220" s="23" t="s">
        <v>132</v>
      </c>
      <c r="D220" s="23" t="s">
        <v>54</v>
      </c>
      <c r="E220" s="23" t="s">
        <v>144</v>
      </c>
      <c r="F220" s="23" t="s">
        <v>33</v>
      </c>
      <c r="G220" s="17">
        <v>5</v>
      </c>
      <c r="H220" s="17">
        <v>5</v>
      </c>
      <c r="I220" s="17">
        <v>5</v>
      </c>
    </row>
    <row r="221" spans="1:9" ht="42" customHeight="1">
      <c r="A221" s="14" t="s">
        <v>82</v>
      </c>
      <c r="B221" s="23" t="s">
        <v>72</v>
      </c>
      <c r="C221" s="23" t="s">
        <v>132</v>
      </c>
      <c r="D221" s="23" t="s">
        <v>54</v>
      </c>
      <c r="E221" s="23" t="s">
        <v>144</v>
      </c>
      <c r="F221" s="23" t="s">
        <v>83</v>
      </c>
      <c r="G221" s="17">
        <v>1624</v>
      </c>
      <c r="H221" s="17">
        <v>1624</v>
      </c>
      <c r="I221" s="17">
        <v>1624</v>
      </c>
    </row>
    <row r="222" spans="1:9" ht="39" customHeight="1">
      <c r="A222" s="47" t="s">
        <v>145</v>
      </c>
      <c r="B222" s="23" t="s">
        <v>72</v>
      </c>
      <c r="C222" s="23" t="s">
        <v>132</v>
      </c>
      <c r="D222" s="23" t="s">
        <v>54</v>
      </c>
      <c r="E222" s="23" t="s">
        <v>146</v>
      </c>
      <c r="F222" s="23"/>
      <c r="G222" s="17">
        <f>SUM(G223:G224)</f>
        <v>4873</v>
      </c>
      <c r="H222" s="17">
        <f t="shared" ref="H222:I222" si="57">SUM(H223:H224)</f>
        <v>4873</v>
      </c>
      <c r="I222" s="17">
        <f t="shared" si="57"/>
        <v>4873</v>
      </c>
    </row>
    <row r="223" spans="1:9" ht="56.25" customHeight="1">
      <c r="A223" s="14" t="s">
        <v>32</v>
      </c>
      <c r="B223" s="23" t="s">
        <v>72</v>
      </c>
      <c r="C223" s="23" t="s">
        <v>132</v>
      </c>
      <c r="D223" s="23" t="s">
        <v>54</v>
      </c>
      <c r="E223" s="23" t="s">
        <v>146</v>
      </c>
      <c r="F223" s="23" t="s">
        <v>33</v>
      </c>
      <c r="G223" s="17">
        <v>14</v>
      </c>
      <c r="H223" s="17">
        <v>14</v>
      </c>
      <c r="I223" s="17">
        <v>14</v>
      </c>
    </row>
    <row r="224" spans="1:9" ht="37.5">
      <c r="A224" s="14" t="s">
        <v>82</v>
      </c>
      <c r="B224" s="23" t="s">
        <v>72</v>
      </c>
      <c r="C224" s="23" t="s">
        <v>132</v>
      </c>
      <c r="D224" s="23" t="s">
        <v>54</v>
      </c>
      <c r="E224" s="23" t="s">
        <v>146</v>
      </c>
      <c r="F224" s="23" t="s">
        <v>83</v>
      </c>
      <c r="G224" s="17">
        <v>4859</v>
      </c>
      <c r="H224" s="17">
        <v>4859</v>
      </c>
      <c r="I224" s="17">
        <v>4859</v>
      </c>
    </row>
    <row r="225" spans="1:9" ht="18.75">
      <c r="A225" s="47" t="s">
        <v>147</v>
      </c>
      <c r="B225" s="23" t="s">
        <v>72</v>
      </c>
      <c r="C225" s="23" t="s">
        <v>148</v>
      </c>
      <c r="D225" s="23"/>
      <c r="E225" s="23"/>
      <c r="F225" s="23"/>
      <c r="G225" s="7">
        <v>60</v>
      </c>
      <c r="H225" s="7">
        <v>60</v>
      </c>
      <c r="I225" s="7">
        <v>60</v>
      </c>
    </row>
    <row r="226" spans="1:9" ht="18.75">
      <c r="A226" s="47" t="s">
        <v>149</v>
      </c>
      <c r="B226" s="23" t="s">
        <v>72</v>
      </c>
      <c r="C226" s="23" t="s">
        <v>148</v>
      </c>
      <c r="D226" s="23" t="s">
        <v>87</v>
      </c>
      <c r="E226" s="23"/>
      <c r="F226" s="23"/>
      <c r="G226" s="7">
        <v>60</v>
      </c>
      <c r="H226" s="7">
        <v>60</v>
      </c>
      <c r="I226" s="7">
        <v>60</v>
      </c>
    </row>
    <row r="227" spans="1:9" ht="56.25">
      <c r="A227" s="47" t="s">
        <v>417</v>
      </c>
      <c r="B227" s="23" t="s">
        <v>72</v>
      </c>
      <c r="C227" s="23" t="s">
        <v>148</v>
      </c>
      <c r="D227" s="23" t="s">
        <v>87</v>
      </c>
      <c r="E227" s="23" t="s">
        <v>150</v>
      </c>
      <c r="F227" s="23"/>
      <c r="G227" s="7">
        <v>60</v>
      </c>
      <c r="H227" s="7">
        <v>60</v>
      </c>
      <c r="I227" s="7">
        <v>60</v>
      </c>
    </row>
    <row r="228" spans="1:9" ht="37.5">
      <c r="A228" s="52" t="s">
        <v>15</v>
      </c>
      <c r="B228" s="23" t="s">
        <v>72</v>
      </c>
      <c r="C228" s="23" t="s">
        <v>148</v>
      </c>
      <c r="D228" s="23" t="s">
        <v>87</v>
      </c>
      <c r="E228" s="23" t="s">
        <v>151</v>
      </c>
      <c r="F228" s="23"/>
      <c r="G228" s="7">
        <v>60</v>
      </c>
      <c r="H228" s="7">
        <v>60</v>
      </c>
      <c r="I228" s="7">
        <v>60</v>
      </c>
    </row>
    <row r="229" spans="1:9" ht="18.75">
      <c r="A229" s="27" t="s">
        <v>17</v>
      </c>
      <c r="B229" s="23" t="s">
        <v>72</v>
      </c>
      <c r="C229" s="23" t="s">
        <v>148</v>
      </c>
      <c r="D229" s="23" t="s">
        <v>87</v>
      </c>
      <c r="E229" s="23" t="s">
        <v>151</v>
      </c>
      <c r="F229" s="23" t="s">
        <v>18</v>
      </c>
      <c r="G229" s="7">
        <v>60</v>
      </c>
      <c r="H229" s="7">
        <v>60</v>
      </c>
      <c r="I229" s="7">
        <v>60</v>
      </c>
    </row>
    <row r="230" spans="1:9" ht="75">
      <c r="A230" s="45" t="s">
        <v>152</v>
      </c>
      <c r="B230" s="46" t="s">
        <v>153</v>
      </c>
      <c r="C230" s="46"/>
      <c r="D230" s="46"/>
      <c r="E230" s="46"/>
      <c r="F230" s="46"/>
      <c r="G230" s="6">
        <f>G231+G257++G269+G293+G309+G319+G329+G263</f>
        <v>31032.300000000003</v>
      </c>
      <c r="H230" s="6">
        <f>H231+H257++H269+H293+H309+H319+H329+H263</f>
        <v>31068.500000000004</v>
      </c>
      <c r="I230" s="6">
        <f>I231+I257++I269+I293+I309+I319+I329+I263</f>
        <v>33322.800000000003</v>
      </c>
    </row>
    <row r="231" spans="1:9" ht="18.75">
      <c r="A231" s="47" t="s">
        <v>154</v>
      </c>
      <c r="B231" s="23" t="s">
        <v>153</v>
      </c>
      <c r="C231" s="23" t="s">
        <v>42</v>
      </c>
      <c r="D231" s="23"/>
      <c r="E231" s="23"/>
      <c r="F231" s="23"/>
      <c r="G231" s="7">
        <f>G238+G232+G243</f>
        <v>8045.4000000000005</v>
      </c>
      <c r="H231" s="7">
        <f t="shared" ref="H231:I231" si="58">H238+H232+H243</f>
        <v>8045.4000000000005</v>
      </c>
      <c r="I231" s="7">
        <f t="shared" si="58"/>
        <v>8045.4000000000005</v>
      </c>
    </row>
    <row r="232" spans="1:9" ht="81" customHeight="1">
      <c r="A232" s="47" t="s">
        <v>155</v>
      </c>
      <c r="B232" s="23" t="s">
        <v>153</v>
      </c>
      <c r="C232" s="23" t="s">
        <v>42</v>
      </c>
      <c r="D232" s="23" t="s">
        <v>156</v>
      </c>
      <c r="E232" s="23"/>
      <c r="F232" s="23"/>
      <c r="G232" s="7">
        <f>G233</f>
        <v>5155.8</v>
      </c>
      <c r="H232" s="7">
        <f t="shared" ref="H232:I234" si="59">H233</f>
        <v>5155.8</v>
      </c>
      <c r="I232" s="7">
        <f t="shared" si="59"/>
        <v>5155.8</v>
      </c>
    </row>
    <row r="233" spans="1:9" ht="93.75">
      <c r="A233" s="47" t="s">
        <v>55</v>
      </c>
      <c r="B233" s="23" t="s">
        <v>153</v>
      </c>
      <c r="C233" s="23" t="s">
        <v>42</v>
      </c>
      <c r="D233" s="23" t="s">
        <v>156</v>
      </c>
      <c r="E233" s="23" t="s">
        <v>56</v>
      </c>
      <c r="F233" s="23"/>
      <c r="G233" s="7">
        <f>G234</f>
        <v>5155.8</v>
      </c>
      <c r="H233" s="7">
        <f t="shared" si="59"/>
        <v>5155.8</v>
      </c>
      <c r="I233" s="7">
        <f t="shared" si="59"/>
        <v>5155.8</v>
      </c>
    </row>
    <row r="234" spans="1:9" ht="37.5">
      <c r="A234" s="47" t="s">
        <v>57</v>
      </c>
      <c r="B234" s="23" t="s">
        <v>153</v>
      </c>
      <c r="C234" s="23" t="s">
        <v>42</v>
      </c>
      <c r="D234" s="23" t="s">
        <v>156</v>
      </c>
      <c r="E234" s="23" t="s">
        <v>58</v>
      </c>
      <c r="F234" s="23"/>
      <c r="G234" s="7">
        <f>G235</f>
        <v>5155.8</v>
      </c>
      <c r="H234" s="7">
        <f t="shared" si="59"/>
        <v>5155.8</v>
      </c>
      <c r="I234" s="7">
        <f t="shared" si="59"/>
        <v>5155.8</v>
      </c>
    </row>
    <row r="235" spans="1:9" ht="37.5">
      <c r="A235" s="47" t="s">
        <v>59</v>
      </c>
      <c r="B235" s="23" t="s">
        <v>153</v>
      </c>
      <c r="C235" s="23" t="s">
        <v>42</v>
      </c>
      <c r="D235" s="23" t="s">
        <v>156</v>
      </c>
      <c r="E235" s="23" t="s">
        <v>60</v>
      </c>
      <c r="F235" s="23"/>
      <c r="G235" s="7">
        <f>SUM(G236:G237)</f>
        <v>5155.8</v>
      </c>
      <c r="H235" s="7">
        <f t="shared" ref="H235:I235" si="60">SUM(H236:H237)</f>
        <v>5155.8</v>
      </c>
      <c r="I235" s="7">
        <f t="shared" si="60"/>
        <v>5155.8</v>
      </c>
    </row>
    <row r="236" spans="1:9" ht="116.25" customHeight="1">
      <c r="A236" s="53" t="s">
        <v>61</v>
      </c>
      <c r="B236" s="23" t="s">
        <v>153</v>
      </c>
      <c r="C236" s="23" t="s">
        <v>42</v>
      </c>
      <c r="D236" s="23" t="s">
        <v>156</v>
      </c>
      <c r="E236" s="23" t="s">
        <v>60</v>
      </c>
      <c r="F236" s="23" t="s">
        <v>62</v>
      </c>
      <c r="G236" s="7">
        <v>4665.1000000000004</v>
      </c>
      <c r="H236" s="7">
        <v>4665.1000000000004</v>
      </c>
      <c r="I236" s="7">
        <v>4665.1000000000004</v>
      </c>
    </row>
    <row r="237" spans="1:9" ht="56.25">
      <c r="A237" s="14" t="s">
        <v>32</v>
      </c>
      <c r="B237" s="23" t="s">
        <v>153</v>
      </c>
      <c r="C237" s="23" t="s">
        <v>42</v>
      </c>
      <c r="D237" s="23" t="s">
        <v>156</v>
      </c>
      <c r="E237" s="23" t="s">
        <v>60</v>
      </c>
      <c r="F237" s="23" t="s">
        <v>33</v>
      </c>
      <c r="G237" s="7">
        <v>490.7</v>
      </c>
      <c r="H237" s="7">
        <v>490.7</v>
      </c>
      <c r="I237" s="7">
        <v>490.7</v>
      </c>
    </row>
    <row r="238" spans="1:9" ht="18.75">
      <c r="A238" s="47" t="s">
        <v>157</v>
      </c>
      <c r="B238" s="23" t="s">
        <v>153</v>
      </c>
      <c r="C238" s="23" t="s">
        <v>42</v>
      </c>
      <c r="D238" s="23" t="s">
        <v>148</v>
      </c>
      <c r="E238" s="23"/>
      <c r="F238" s="23"/>
      <c r="G238" s="7">
        <v>1000</v>
      </c>
      <c r="H238" s="7">
        <v>1000</v>
      </c>
      <c r="I238" s="7">
        <v>1000</v>
      </c>
    </row>
    <row r="239" spans="1:9" ht="35.25" customHeight="1">
      <c r="A239" s="47" t="s">
        <v>127</v>
      </c>
      <c r="B239" s="23" t="s">
        <v>153</v>
      </c>
      <c r="C239" s="23" t="s">
        <v>42</v>
      </c>
      <c r="D239" s="23" t="s">
        <v>148</v>
      </c>
      <c r="E239" s="23" t="s">
        <v>126</v>
      </c>
      <c r="F239" s="23"/>
      <c r="G239" s="7">
        <v>1000</v>
      </c>
      <c r="H239" s="7">
        <v>1000</v>
      </c>
      <c r="I239" s="7">
        <v>1000</v>
      </c>
    </row>
    <row r="240" spans="1:9" ht="18.75">
      <c r="A240" s="47" t="s">
        <v>157</v>
      </c>
      <c r="B240" s="23" t="s">
        <v>153</v>
      </c>
      <c r="C240" s="23" t="s">
        <v>42</v>
      </c>
      <c r="D240" s="23" t="s">
        <v>148</v>
      </c>
      <c r="E240" s="23" t="s">
        <v>158</v>
      </c>
      <c r="F240" s="23"/>
      <c r="G240" s="7">
        <v>1000</v>
      </c>
      <c r="H240" s="7">
        <v>1000</v>
      </c>
      <c r="I240" s="7">
        <v>1000</v>
      </c>
    </row>
    <row r="241" spans="1:9" ht="24" customHeight="1">
      <c r="A241" s="47" t="s">
        <v>159</v>
      </c>
      <c r="B241" s="23" t="s">
        <v>153</v>
      </c>
      <c r="C241" s="23" t="s">
        <v>42</v>
      </c>
      <c r="D241" s="23" t="s">
        <v>148</v>
      </c>
      <c r="E241" s="23" t="s">
        <v>160</v>
      </c>
      <c r="F241" s="23"/>
      <c r="G241" s="7">
        <v>1000</v>
      </c>
      <c r="H241" s="7">
        <v>1000</v>
      </c>
      <c r="I241" s="7">
        <v>1000</v>
      </c>
    </row>
    <row r="242" spans="1:9" ht="18.75">
      <c r="A242" s="52" t="s">
        <v>161</v>
      </c>
      <c r="B242" s="23" t="s">
        <v>153</v>
      </c>
      <c r="C242" s="23" t="s">
        <v>42</v>
      </c>
      <c r="D242" s="23" t="s">
        <v>148</v>
      </c>
      <c r="E242" s="23" t="s">
        <v>160</v>
      </c>
      <c r="F242" s="23" t="s">
        <v>162</v>
      </c>
      <c r="G242" s="7">
        <v>1000</v>
      </c>
      <c r="H242" s="7">
        <v>1000</v>
      </c>
      <c r="I242" s="7">
        <v>1000</v>
      </c>
    </row>
    <row r="243" spans="1:9" ht="18.75">
      <c r="A243" s="47" t="s">
        <v>163</v>
      </c>
      <c r="B243" s="23" t="s">
        <v>153</v>
      </c>
      <c r="C243" s="23" t="s">
        <v>42</v>
      </c>
      <c r="D243" s="23" t="s">
        <v>164</v>
      </c>
      <c r="E243" s="23"/>
      <c r="F243" s="23"/>
      <c r="G243" s="7">
        <f>G244+G251</f>
        <v>1889.6000000000001</v>
      </c>
      <c r="H243" s="7">
        <f t="shared" ref="H243:I243" si="61">H244+H251</f>
        <v>1889.6000000000001</v>
      </c>
      <c r="I243" s="7">
        <f t="shared" si="61"/>
        <v>1889.6000000000001</v>
      </c>
    </row>
    <row r="244" spans="1:9" ht="56.25">
      <c r="A244" s="33" t="s">
        <v>22</v>
      </c>
      <c r="B244" s="23" t="s">
        <v>153</v>
      </c>
      <c r="C244" s="23" t="s">
        <v>42</v>
      </c>
      <c r="D244" s="23" t="s">
        <v>164</v>
      </c>
      <c r="E244" s="23" t="s">
        <v>23</v>
      </c>
      <c r="F244" s="23"/>
      <c r="G244" s="7">
        <f>G245</f>
        <v>1878.6000000000001</v>
      </c>
      <c r="H244" s="7">
        <f t="shared" ref="H244:I244" si="62">H245</f>
        <v>1878.6000000000001</v>
      </c>
      <c r="I244" s="7">
        <f t="shared" si="62"/>
        <v>1878.6000000000001</v>
      </c>
    </row>
    <row r="245" spans="1:9" ht="56.25">
      <c r="A245" s="33" t="s">
        <v>120</v>
      </c>
      <c r="B245" s="23" t="s">
        <v>153</v>
      </c>
      <c r="C245" s="23" t="s">
        <v>42</v>
      </c>
      <c r="D245" s="23" t="s">
        <v>164</v>
      </c>
      <c r="E245" s="23" t="s">
        <v>66</v>
      </c>
      <c r="F245" s="23"/>
      <c r="G245" s="7">
        <f>G246+G249</f>
        <v>1878.6000000000001</v>
      </c>
      <c r="H245" s="7">
        <f t="shared" ref="H245:I245" si="63">H246+H249</f>
        <v>1878.6000000000001</v>
      </c>
      <c r="I245" s="7">
        <f t="shared" si="63"/>
        <v>1878.6000000000001</v>
      </c>
    </row>
    <row r="246" spans="1:9" ht="61.5" customHeight="1">
      <c r="A246" s="47" t="s">
        <v>165</v>
      </c>
      <c r="B246" s="23" t="s">
        <v>153</v>
      </c>
      <c r="C246" s="23" t="s">
        <v>42</v>
      </c>
      <c r="D246" s="23" t="s">
        <v>164</v>
      </c>
      <c r="E246" s="23" t="s">
        <v>166</v>
      </c>
      <c r="F246" s="23"/>
      <c r="G246" s="7">
        <f>SUM(G247:G248)</f>
        <v>1878.6000000000001</v>
      </c>
      <c r="H246" s="7">
        <f t="shared" ref="H246:I246" si="64">SUM(H247:H248)</f>
        <v>1878.6000000000001</v>
      </c>
      <c r="I246" s="7">
        <f t="shared" si="64"/>
        <v>1878.6000000000001</v>
      </c>
    </row>
    <row r="247" spans="1:9" ht="115.5" customHeight="1">
      <c r="A247" s="53" t="s">
        <v>61</v>
      </c>
      <c r="B247" s="23" t="s">
        <v>153</v>
      </c>
      <c r="C247" s="23" t="s">
        <v>42</v>
      </c>
      <c r="D247" s="23" t="s">
        <v>164</v>
      </c>
      <c r="E247" s="23" t="s">
        <v>166</v>
      </c>
      <c r="F247" s="23" t="s">
        <v>62</v>
      </c>
      <c r="G247" s="7">
        <v>1798.7</v>
      </c>
      <c r="H247" s="7">
        <v>1798.7</v>
      </c>
      <c r="I247" s="7">
        <v>1798.7</v>
      </c>
    </row>
    <row r="248" spans="1:9" ht="56.25">
      <c r="A248" s="14" t="s">
        <v>32</v>
      </c>
      <c r="B248" s="23" t="s">
        <v>153</v>
      </c>
      <c r="C248" s="23" t="s">
        <v>42</v>
      </c>
      <c r="D248" s="23" t="s">
        <v>164</v>
      </c>
      <c r="E248" s="23" t="s">
        <v>166</v>
      </c>
      <c r="F248" s="23" t="s">
        <v>33</v>
      </c>
      <c r="G248" s="7">
        <v>79.900000000000006</v>
      </c>
      <c r="H248" s="7">
        <v>79.900000000000006</v>
      </c>
      <c r="I248" s="7">
        <v>79.900000000000006</v>
      </c>
    </row>
    <row r="249" spans="1:9" ht="60" hidden="1" customHeight="1">
      <c r="A249" s="27" t="s">
        <v>84</v>
      </c>
      <c r="B249" s="23" t="s">
        <v>153</v>
      </c>
      <c r="C249" s="23" t="s">
        <v>42</v>
      </c>
      <c r="D249" s="23" t="s">
        <v>164</v>
      </c>
      <c r="E249" s="23" t="s">
        <v>283</v>
      </c>
      <c r="F249" s="23"/>
      <c r="G249" s="7"/>
    </row>
    <row r="250" spans="1:9" ht="114" hidden="1" customHeight="1">
      <c r="A250" s="53" t="s">
        <v>61</v>
      </c>
      <c r="B250" s="23" t="s">
        <v>153</v>
      </c>
      <c r="C250" s="23" t="s">
        <v>42</v>
      </c>
      <c r="D250" s="23" t="s">
        <v>164</v>
      </c>
      <c r="E250" s="23" t="s">
        <v>283</v>
      </c>
      <c r="F250" s="23" t="s">
        <v>62</v>
      </c>
      <c r="G250" s="7"/>
    </row>
    <row r="251" spans="1:9" ht="41.25" customHeight="1">
      <c r="A251" s="57" t="s">
        <v>127</v>
      </c>
      <c r="B251" s="34" t="s">
        <v>153</v>
      </c>
      <c r="C251" s="34" t="s">
        <v>42</v>
      </c>
      <c r="D251" s="34" t="s">
        <v>164</v>
      </c>
      <c r="E251" s="34" t="s">
        <v>126</v>
      </c>
      <c r="F251" s="34"/>
      <c r="G251" s="7">
        <f>G252</f>
        <v>11</v>
      </c>
      <c r="H251" s="7">
        <f t="shared" ref="H251:I251" si="65">H252</f>
        <v>11</v>
      </c>
      <c r="I251" s="7">
        <f t="shared" si="65"/>
        <v>11</v>
      </c>
    </row>
    <row r="252" spans="1:9" ht="37.5">
      <c r="A252" s="27" t="s">
        <v>306</v>
      </c>
      <c r="B252" s="34" t="s">
        <v>153</v>
      </c>
      <c r="C252" s="34" t="s">
        <v>42</v>
      </c>
      <c r="D252" s="34" t="s">
        <v>164</v>
      </c>
      <c r="E252" s="34" t="s">
        <v>305</v>
      </c>
      <c r="F252" s="34"/>
      <c r="G252" s="7">
        <f>G255+G253</f>
        <v>11</v>
      </c>
      <c r="H252" s="7">
        <f t="shared" ref="H252:I252" si="66">H255+H253</f>
        <v>11</v>
      </c>
      <c r="I252" s="7">
        <f t="shared" si="66"/>
        <v>11</v>
      </c>
    </row>
    <row r="253" spans="1:9" ht="154.5" customHeight="1">
      <c r="A253" s="27" t="s">
        <v>349</v>
      </c>
      <c r="B253" s="34" t="s">
        <v>153</v>
      </c>
      <c r="C253" s="34" t="s">
        <v>42</v>
      </c>
      <c r="D253" s="34" t="s">
        <v>164</v>
      </c>
      <c r="E253" s="34" t="s">
        <v>377</v>
      </c>
      <c r="F253" s="34"/>
      <c r="G253" s="7">
        <v>4</v>
      </c>
      <c r="H253" s="7">
        <v>4</v>
      </c>
      <c r="I253" s="7">
        <v>4</v>
      </c>
    </row>
    <row r="254" spans="1:9" ht="24.75" customHeight="1">
      <c r="A254" s="27" t="s">
        <v>174</v>
      </c>
      <c r="B254" s="34" t="s">
        <v>153</v>
      </c>
      <c r="C254" s="34" t="s">
        <v>42</v>
      </c>
      <c r="D254" s="34" t="s">
        <v>164</v>
      </c>
      <c r="E254" s="34" t="s">
        <v>377</v>
      </c>
      <c r="F254" s="34" t="s">
        <v>167</v>
      </c>
      <c r="G254" s="7">
        <v>4</v>
      </c>
      <c r="H254" s="7">
        <v>4</v>
      </c>
      <c r="I254" s="7">
        <v>4</v>
      </c>
    </row>
    <row r="255" spans="1:9" ht="99.75" customHeight="1">
      <c r="A255" s="27" t="s">
        <v>308</v>
      </c>
      <c r="B255" s="34" t="s">
        <v>153</v>
      </c>
      <c r="C255" s="34" t="s">
        <v>42</v>
      </c>
      <c r="D255" s="34" t="s">
        <v>164</v>
      </c>
      <c r="E255" s="23" t="s">
        <v>307</v>
      </c>
      <c r="F255" s="34"/>
      <c r="G255" s="7">
        <v>7</v>
      </c>
      <c r="H255" s="7">
        <v>7</v>
      </c>
      <c r="I255" s="7">
        <v>7</v>
      </c>
    </row>
    <row r="256" spans="1:9" ht="25.5" customHeight="1">
      <c r="A256" s="27" t="s">
        <v>174</v>
      </c>
      <c r="B256" s="34" t="s">
        <v>153</v>
      </c>
      <c r="C256" s="34" t="s">
        <v>42</v>
      </c>
      <c r="D256" s="34" t="s">
        <v>164</v>
      </c>
      <c r="E256" s="23" t="s">
        <v>307</v>
      </c>
      <c r="F256" s="34" t="s">
        <v>167</v>
      </c>
      <c r="G256" s="7">
        <v>7</v>
      </c>
      <c r="H256" s="7">
        <v>7</v>
      </c>
      <c r="I256" s="7">
        <v>7</v>
      </c>
    </row>
    <row r="257" spans="1:9" ht="21.75" customHeight="1">
      <c r="A257" s="57" t="s">
        <v>168</v>
      </c>
      <c r="B257" s="34" t="s">
        <v>153</v>
      </c>
      <c r="C257" s="34" t="s">
        <v>87</v>
      </c>
      <c r="D257" s="34"/>
      <c r="E257" s="34"/>
      <c r="F257" s="34"/>
      <c r="G257" s="7">
        <v>1452.3</v>
      </c>
      <c r="H257" s="7">
        <v>1595.7</v>
      </c>
      <c r="I257" s="7">
        <v>1655</v>
      </c>
    </row>
    <row r="258" spans="1:9" ht="37.5">
      <c r="A258" s="57" t="s">
        <v>169</v>
      </c>
      <c r="B258" s="34" t="s">
        <v>153</v>
      </c>
      <c r="C258" s="34" t="s">
        <v>87</v>
      </c>
      <c r="D258" s="34" t="s">
        <v>11</v>
      </c>
      <c r="E258" s="34"/>
      <c r="F258" s="34"/>
      <c r="G258" s="7">
        <v>1452.3</v>
      </c>
      <c r="H258" s="7">
        <v>1595.7</v>
      </c>
      <c r="I258" s="7">
        <v>1655</v>
      </c>
    </row>
    <row r="259" spans="1:9" ht="93.75">
      <c r="A259" s="57" t="s">
        <v>55</v>
      </c>
      <c r="B259" s="34" t="s">
        <v>153</v>
      </c>
      <c r="C259" s="34" t="s">
        <v>87</v>
      </c>
      <c r="D259" s="34" t="s">
        <v>11</v>
      </c>
      <c r="E259" s="34" t="s">
        <v>56</v>
      </c>
      <c r="F259" s="34"/>
      <c r="G259" s="7">
        <v>1452.3</v>
      </c>
      <c r="H259" s="7">
        <v>1595.7</v>
      </c>
      <c r="I259" s="7">
        <v>1655</v>
      </c>
    </row>
    <row r="260" spans="1:9" ht="37.5">
      <c r="A260" s="57" t="s">
        <v>116</v>
      </c>
      <c r="B260" s="34" t="s">
        <v>153</v>
      </c>
      <c r="C260" s="34" t="s">
        <v>87</v>
      </c>
      <c r="D260" s="34" t="s">
        <v>11</v>
      </c>
      <c r="E260" s="34" t="s">
        <v>117</v>
      </c>
      <c r="F260" s="34"/>
      <c r="G260" s="7">
        <v>1452.3</v>
      </c>
      <c r="H260" s="7">
        <v>1595.7</v>
      </c>
      <c r="I260" s="7">
        <v>1655</v>
      </c>
    </row>
    <row r="261" spans="1:9" ht="75">
      <c r="A261" s="57" t="s">
        <v>301</v>
      </c>
      <c r="B261" s="34" t="s">
        <v>153</v>
      </c>
      <c r="C261" s="34" t="s">
        <v>87</v>
      </c>
      <c r="D261" s="34" t="s">
        <v>11</v>
      </c>
      <c r="E261" s="34" t="s">
        <v>170</v>
      </c>
      <c r="F261" s="34"/>
      <c r="G261" s="7">
        <v>1452.3</v>
      </c>
      <c r="H261" s="7">
        <v>1595.7</v>
      </c>
      <c r="I261" s="7">
        <v>1655</v>
      </c>
    </row>
    <row r="262" spans="1:9" ht="18.75">
      <c r="A262" s="57" t="s">
        <v>171</v>
      </c>
      <c r="B262" s="34" t="s">
        <v>153</v>
      </c>
      <c r="C262" s="34" t="s">
        <v>87</v>
      </c>
      <c r="D262" s="34" t="s">
        <v>11</v>
      </c>
      <c r="E262" s="34" t="s">
        <v>170</v>
      </c>
      <c r="F262" s="34" t="s">
        <v>172</v>
      </c>
      <c r="G262" s="7">
        <v>1452.3</v>
      </c>
      <c r="H262" s="7">
        <v>1595.7</v>
      </c>
      <c r="I262" s="7">
        <v>1655</v>
      </c>
    </row>
    <row r="263" spans="1:9" ht="37.5">
      <c r="A263" s="47" t="s">
        <v>10</v>
      </c>
      <c r="B263" s="34" t="s">
        <v>153</v>
      </c>
      <c r="C263" s="34" t="s">
        <v>11</v>
      </c>
      <c r="D263" s="34"/>
      <c r="E263" s="34"/>
      <c r="F263" s="34"/>
      <c r="G263" s="7">
        <f>G264</f>
        <v>834.4</v>
      </c>
      <c r="H263" s="7">
        <f t="shared" ref="H263:I267" si="67">H264</f>
        <v>834.4</v>
      </c>
      <c r="I263" s="7">
        <f t="shared" si="67"/>
        <v>834.4</v>
      </c>
    </row>
    <row r="264" spans="1:9" ht="75">
      <c r="A264" s="47" t="s">
        <v>173</v>
      </c>
      <c r="B264" s="34" t="s">
        <v>153</v>
      </c>
      <c r="C264" s="34" t="s">
        <v>11</v>
      </c>
      <c r="D264" s="34" t="s">
        <v>132</v>
      </c>
      <c r="E264" s="34"/>
      <c r="F264" s="34"/>
      <c r="G264" s="7">
        <f>G265</f>
        <v>834.4</v>
      </c>
      <c r="H264" s="7">
        <f t="shared" si="67"/>
        <v>834.4</v>
      </c>
      <c r="I264" s="7">
        <f t="shared" si="67"/>
        <v>834.4</v>
      </c>
    </row>
    <row r="265" spans="1:9" ht="65.25" customHeight="1">
      <c r="A265" s="47" t="s">
        <v>125</v>
      </c>
      <c r="B265" s="34" t="s">
        <v>153</v>
      </c>
      <c r="C265" s="34" t="s">
        <v>11</v>
      </c>
      <c r="D265" s="34" t="s">
        <v>132</v>
      </c>
      <c r="E265" s="23" t="s">
        <v>126</v>
      </c>
      <c r="F265" s="34"/>
      <c r="G265" s="7">
        <f>G266</f>
        <v>834.4</v>
      </c>
      <c r="H265" s="7">
        <f t="shared" si="67"/>
        <v>834.4</v>
      </c>
      <c r="I265" s="7">
        <f t="shared" si="67"/>
        <v>834.4</v>
      </c>
    </row>
    <row r="266" spans="1:9" ht="37.5">
      <c r="A266" s="27" t="s">
        <v>306</v>
      </c>
      <c r="B266" s="34" t="s">
        <v>153</v>
      </c>
      <c r="C266" s="34" t="s">
        <v>11</v>
      </c>
      <c r="D266" s="34" t="s">
        <v>132</v>
      </c>
      <c r="E266" s="23" t="s">
        <v>305</v>
      </c>
      <c r="F266" s="34"/>
      <c r="G266" s="7">
        <f>G267</f>
        <v>834.4</v>
      </c>
      <c r="H266" s="7">
        <f t="shared" si="67"/>
        <v>834.4</v>
      </c>
      <c r="I266" s="7">
        <f t="shared" si="67"/>
        <v>834.4</v>
      </c>
    </row>
    <row r="267" spans="1:9" ht="56.25">
      <c r="A267" s="27" t="s">
        <v>309</v>
      </c>
      <c r="B267" s="34" t="s">
        <v>153</v>
      </c>
      <c r="C267" s="34" t="s">
        <v>11</v>
      </c>
      <c r="D267" s="34" t="s">
        <v>132</v>
      </c>
      <c r="E267" s="23" t="s">
        <v>368</v>
      </c>
      <c r="F267" s="34"/>
      <c r="G267" s="7">
        <f>G268</f>
        <v>834.4</v>
      </c>
      <c r="H267" s="7">
        <f t="shared" si="67"/>
        <v>834.4</v>
      </c>
      <c r="I267" s="7">
        <f t="shared" si="67"/>
        <v>834.4</v>
      </c>
    </row>
    <row r="268" spans="1:9" ht="18.75">
      <c r="A268" s="58" t="s">
        <v>174</v>
      </c>
      <c r="B268" s="34" t="s">
        <v>153</v>
      </c>
      <c r="C268" s="34" t="s">
        <v>11</v>
      </c>
      <c r="D268" s="34" t="s">
        <v>132</v>
      </c>
      <c r="E268" s="23" t="s">
        <v>368</v>
      </c>
      <c r="F268" s="34" t="s">
        <v>167</v>
      </c>
      <c r="G268" s="7">
        <v>834.4</v>
      </c>
      <c r="H268" s="7">
        <v>834.4</v>
      </c>
      <c r="I268" s="7">
        <v>834.4</v>
      </c>
    </row>
    <row r="269" spans="1:9" ht="18.75">
      <c r="A269" s="59" t="s">
        <v>175</v>
      </c>
      <c r="B269" s="34" t="s">
        <v>153</v>
      </c>
      <c r="C269" s="34" t="s">
        <v>54</v>
      </c>
      <c r="D269" s="34"/>
      <c r="E269" s="34"/>
      <c r="F269" s="34"/>
      <c r="G269" s="7">
        <f>G270+G288</f>
        <v>8951.2999999999993</v>
      </c>
      <c r="H269" s="7">
        <f>H270+H288</f>
        <v>9260.7999999999993</v>
      </c>
      <c r="I269" s="7">
        <f>I270+I288</f>
        <v>11457</v>
      </c>
    </row>
    <row r="270" spans="1:9" ht="27.75" customHeight="1">
      <c r="A270" s="59" t="s">
        <v>176</v>
      </c>
      <c r="B270" s="34" t="s">
        <v>153</v>
      </c>
      <c r="C270" s="34" t="s">
        <v>54</v>
      </c>
      <c r="D270" s="34" t="s">
        <v>35</v>
      </c>
      <c r="E270" s="34"/>
      <c r="F270" s="34"/>
      <c r="G270" s="7">
        <f>G278+G284+G271+G274</f>
        <v>8951.2999999999993</v>
      </c>
      <c r="H270" s="7">
        <f t="shared" ref="H270:I270" si="68">H278+H284+H271+H274</f>
        <v>9260.7999999999993</v>
      </c>
      <c r="I270" s="7">
        <f t="shared" si="68"/>
        <v>11457</v>
      </c>
    </row>
    <row r="271" spans="1:9" ht="65.25" customHeight="1">
      <c r="A271" s="60" t="s">
        <v>298</v>
      </c>
      <c r="B271" s="34" t="s">
        <v>153</v>
      </c>
      <c r="C271" s="34" t="s">
        <v>54</v>
      </c>
      <c r="D271" s="34" t="s">
        <v>35</v>
      </c>
      <c r="E271" s="34" t="s">
        <v>299</v>
      </c>
      <c r="F271" s="34"/>
      <c r="G271" s="7">
        <f>G272</f>
        <v>2567.4</v>
      </c>
      <c r="H271" s="7">
        <v>0</v>
      </c>
      <c r="I271" s="7">
        <v>0</v>
      </c>
    </row>
    <row r="272" spans="1:9" ht="82.5" customHeight="1">
      <c r="A272" s="60" t="s">
        <v>404</v>
      </c>
      <c r="B272" s="34" t="s">
        <v>153</v>
      </c>
      <c r="C272" s="34" t="s">
        <v>54</v>
      </c>
      <c r="D272" s="34" t="s">
        <v>35</v>
      </c>
      <c r="E272" s="34" t="s">
        <v>409</v>
      </c>
      <c r="F272" s="34"/>
      <c r="G272" s="7">
        <v>2567.4</v>
      </c>
      <c r="H272" s="7">
        <v>0</v>
      </c>
      <c r="I272" s="7">
        <v>0</v>
      </c>
    </row>
    <row r="273" spans="1:12" ht="27.75" customHeight="1">
      <c r="A273" s="58" t="s">
        <v>174</v>
      </c>
      <c r="B273" s="34" t="s">
        <v>153</v>
      </c>
      <c r="C273" s="34" t="s">
        <v>54</v>
      </c>
      <c r="D273" s="34" t="s">
        <v>35</v>
      </c>
      <c r="E273" s="34" t="s">
        <v>409</v>
      </c>
      <c r="F273" s="34" t="s">
        <v>167</v>
      </c>
      <c r="G273" s="7">
        <v>2567.4</v>
      </c>
      <c r="H273" s="7">
        <v>0</v>
      </c>
      <c r="I273" s="7">
        <v>0</v>
      </c>
      <c r="K273" s="15"/>
      <c r="L273" s="18"/>
    </row>
    <row r="274" spans="1:12" ht="42" customHeight="1">
      <c r="A274" s="61" t="s">
        <v>429</v>
      </c>
      <c r="B274" s="34" t="s">
        <v>153</v>
      </c>
      <c r="C274" s="34" t="s">
        <v>54</v>
      </c>
      <c r="D274" s="34" t="s">
        <v>35</v>
      </c>
      <c r="E274" s="34" t="s">
        <v>178</v>
      </c>
      <c r="F274" s="34"/>
      <c r="G274" s="7">
        <v>0</v>
      </c>
      <c r="H274" s="7">
        <v>2567.4</v>
      </c>
      <c r="I274" s="7">
        <v>2567.4</v>
      </c>
      <c r="K274" s="15"/>
      <c r="L274" s="18"/>
    </row>
    <row r="275" spans="1:12" ht="37.5">
      <c r="A275" s="27" t="s">
        <v>428</v>
      </c>
      <c r="B275" s="34" t="s">
        <v>153</v>
      </c>
      <c r="C275" s="34" t="s">
        <v>54</v>
      </c>
      <c r="D275" s="34" t="s">
        <v>35</v>
      </c>
      <c r="E275" s="34" t="s">
        <v>426</v>
      </c>
      <c r="F275" s="34"/>
      <c r="G275" s="7">
        <v>0</v>
      </c>
      <c r="H275" s="7">
        <v>2567.4</v>
      </c>
      <c r="I275" s="7">
        <v>2567.4</v>
      </c>
      <c r="K275" s="15"/>
      <c r="L275" s="18"/>
    </row>
    <row r="276" spans="1:12" ht="81" customHeight="1">
      <c r="A276" s="60" t="s">
        <v>404</v>
      </c>
      <c r="B276" s="34" t="s">
        <v>153</v>
      </c>
      <c r="C276" s="34" t="s">
        <v>54</v>
      </c>
      <c r="D276" s="34" t="s">
        <v>35</v>
      </c>
      <c r="E276" s="34" t="s">
        <v>427</v>
      </c>
      <c r="F276" s="34"/>
      <c r="G276" s="7">
        <v>0</v>
      </c>
      <c r="H276" s="7">
        <v>2567.4</v>
      </c>
      <c r="I276" s="7">
        <v>2567.4</v>
      </c>
      <c r="K276" s="15"/>
      <c r="L276" s="18"/>
    </row>
    <row r="277" spans="1:12" ht="27.75" customHeight="1">
      <c r="A277" s="58" t="s">
        <v>174</v>
      </c>
      <c r="B277" s="34" t="s">
        <v>153</v>
      </c>
      <c r="C277" s="34" t="s">
        <v>54</v>
      </c>
      <c r="D277" s="34" t="s">
        <v>35</v>
      </c>
      <c r="E277" s="34" t="s">
        <v>427</v>
      </c>
      <c r="F277" s="34" t="s">
        <v>167</v>
      </c>
      <c r="G277" s="7">
        <v>0</v>
      </c>
      <c r="H277" s="7">
        <v>2567.4</v>
      </c>
      <c r="I277" s="7">
        <v>2567.4</v>
      </c>
      <c r="K277" s="15"/>
      <c r="L277" s="18"/>
    </row>
    <row r="278" spans="1:12" ht="60.75" customHeight="1">
      <c r="A278" s="47" t="s">
        <v>125</v>
      </c>
      <c r="B278" s="34" t="s">
        <v>153</v>
      </c>
      <c r="C278" s="34" t="s">
        <v>54</v>
      </c>
      <c r="D278" s="34" t="s">
        <v>35</v>
      </c>
      <c r="E278" s="34" t="s">
        <v>126</v>
      </c>
      <c r="F278" s="34"/>
      <c r="G278" s="7">
        <f>G279</f>
        <v>6383.9</v>
      </c>
      <c r="H278" s="7">
        <f t="shared" ref="H278:I278" si="69">H279</f>
        <v>6693.4</v>
      </c>
      <c r="I278" s="7">
        <f t="shared" si="69"/>
        <v>8889.6</v>
      </c>
    </row>
    <row r="279" spans="1:12" ht="37.5">
      <c r="A279" s="27" t="s">
        <v>306</v>
      </c>
      <c r="B279" s="34" t="s">
        <v>153</v>
      </c>
      <c r="C279" s="34" t="s">
        <v>54</v>
      </c>
      <c r="D279" s="34" t="s">
        <v>35</v>
      </c>
      <c r="E279" s="34" t="s">
        <v>305</v>
      </c>
      <c r="F279" s="34"/>
      <c r="G279" s="7">
        <f>G282</f>
        <v>6383.9</v>
      </c>
      <c r="H279" s="7">
        <f t="shared" ref="H279:I279" si="70">H282</f>
        <v>6693.4</v>
      </c>
      <c r="I279" s="7">
        <f t="shared" si="70"/>
        <v>8889.6</v>
      </c>
    </row>
    <row r="280" spans="1:12" ht="40.5" hidden="1" customHeight="1">
      <c r="A280" s="59" t="s">
        <v>287</v>
      </c>
      <c r="B280" s="34" t="s">
        <v>153</v>
      </c>
      <c r="C280" s="34" t="s">
        <v>54</v>
      </c>
      <c r="D280" s="34" t="s">
        <v>35</v>
      </c>
      <c r="E280" s="34" t="s">
        <v>286</v>
      </c>
      <c r="F280" s="34"/>
      <c r="G280" s="7"/>
      <c r="H280" s="7"/>
      <c r="I280" s="7"/>
    </row>
    <row r="281" spans="1:12" ht="22.5" hidden="1" customHeight="1">
      <c r="A281" s="60" t="s">
        <v>174</v>
      </c>
      <c r="B281" s="34" t="s">
        <v>153</v>
      </c>
      <c r="C281" s="34" t="s">
        <v>54</v>
      </c>
      <c r="D281" s="34" t="s">
        <v>35</v>
      </c>
      <c r="E281" s="34" t="s">
        <v>286</v>
      </c>
      <c r="F281" s="34" t="s">
        <v>167</v>
      </c>
      <c r="G281" s="7"/>
      <c r="H281" s="7"/>
      <c r="I281" s="7"/>
    </row>
    <row r="282" spans="1:12" ht="75">
      <c r="A282" s="27" t="s">
        <v>179</v>
      </c>
      <c r="B282" s="34" t="s">
        <v>153</v>
      </c>
      <c r="C282" s="34" t="s">
        <v>54</v>
      </c>
      <c r="D282" s="34" t="s">
        <v>35</v>
      </c>
      <c r="E282" s="23" t="s">
        <v>317</v>
      </c>
      <c r="F282" s="34"/>
      <c r="G282" s="7">
        <f>G283</f>
        <v>6383.9</v>
      </c>
      <c r="H282" s="7">
        <f t="shared" ref="H282:I282" si="71">H283</f>
        <v>6693.4</v>
      </c>
      <c r="I282" s="7">
        <f t="shared" si="71"/>
        <v>8889.6</v>
      </c>
    </row>
    <row r="283" spans="1:12" ht="18.75">
      <c r="A283" s="60" t="s">
        <v>174</v>
      </c>
      <c r="B283" s="34" t="s">
        <v>153</v>
      </c>
      <c r="C283" s="34" t="s">
        <v>54</v>
      </c>
      <c r="D283" s="34" t="s">
        <v>35</v>
      </c>
      <c r="E283" s="23" t="s">
        <v>317</v>
      </c>
      <c r="F283" s="34" t="s">
        <v>167</v>
      </c>
      <c r="G283" s="7">
        <v>6383.9</v>
      </c>
      <c r="H283" s="7">
        <v>6693.4</v>
      </c>
      <c r="I283" s="7">
        <v>8889.6</v>
      </c>
    </row>
    <row r="284" spans="1:12" ht="75" hidden="1" customHeight="1">
      <c r="A284" s="60" t="s">
        <v>289</v>
      </c>
      <c r="B284" s="34" t="s">
        <v>153</v>
      </c>
      <c r="C284" s="34" t="s">
        <v>54</v>
      </c>
      <c r="D284" s="34" t="s">
        <v>35</v>
      </c>
      <c r="E284" s="34" t="s">
        <v>288</v>
      </c>
      <c r="F284" s="34"/>
      <c r="G284" s="7"/>
    </row>
    <row r="285" spans="1:12" ht="75" hidden="1" customHeight="1">
      <c r="A285" s="60" t="s">
        <v>290</v>
      </c>
      <c r="B285" s="34" t="s">
        <v>153</v>
      </c>
      <c r="C285" s="34" t="s">
        <v>54</v>
      </c>
      <c r="D285" s="34" t="s">
        <v>35</v>
      </c>
      <c r="E285" s="34" t="s">
        <v>291</v>
      </c>
      <c r="F285" s="34"/>
      <c r="G285" s="7"/>
    </row>
    <row r="286" spans="1:12" ht="18.75" hidden="1" customHeight="1">
      <c r="A286" s="60" t="s">
        <v>331</v>
      </c>
      <c r="B286" s="34" t="s">
        <v>153</v>
      </c>
      <c r="C286" s="34" t="s">
        <v>54</v>
      </c>
      <c r="D286" s="34" t="s">
        <v>35</v>
      </c>
      <c r="E286" s="34" t="s">
        <v>332</v>
      </c>
      <c r="F286" s="34"/>
      <c r="G286" s="7"/>
    </row>
    <row r="287" spans="1:12" ht="18.75" hidden="1" customHeight="1">
      <c r="A287" s="62" t="s">
        <v>174</v>
      </c>
      <c r="B287" s="34" t="s">
        <v>153</v>
      </c>
      <c r="C287" s="34" t="s">
        <v>54</v>
      </c>
      <c r="D287" s="34" t="s">
        <v>35</v>
      </c>
      <c r="E287" s="34" t="s">
        <v>332</v>
      </c>
      <c r="F287" s="34" t="s">
        <v>167</v>
      </c>
      <c r="G287" s="7"/>
    </row>
    <row r="288" spans="1:12" ht="36.75" hidden="1" customHeight="1">
      <c r="A288" s="51" t="s">
        <v>335</v>
      </c>
      <c r="B288" s="34" t="s">
        <v>153</v>
      </c>
      <c r="C288" s="34" t="s">
        <v>54</v>
      </c>
      <c r="D288" s="34" t="s">
        <v>277</v>
      </c>
      <c r="E288" s="34"/>
      <c r="F288" s="34"/>
      <c r="G288" s="7">
        <f>G289</f>
        <v>0</v>
      </c>
    </row>
    <row r="289" spans="1:9" ht="60.75" hidden="1" customHeight="1">
      <c r="A289" s="47" t="s">
        <v>125</v>
      </c>
      <c r="B289" s="34" t="s">
        <v>153</v>
      </c>
      <c r="C289" s="34" t="s">
        <v>54</v>
      </c>
      <c r="D289" s="34" t="s">
        <v>277</v>
      </c>
      <c r="E289" s="34" t="s">
        <v>126</v>
      </c>
      <c r="F289" s="34"/>
      <c r="G289" s="7">
        <f>G290</f>
        <v>0</v>
      </c>
    </row>
    <row r="290" spans="1:9" ht="37.5" hidden="1" customHeight="1">
      <c r="A290" s="27" t="s">
        <v>306</v>
      </c>
      <c r="B290" s="34" t="s">
        <v>153</v>
      </c>
      <c r="C290" s="34" t="s">
        <v>54</v>
      </c>
      <c r="D290" s="34" t="s">
        <v>277</v>
      </c>
      <c r="E290" s="34" t="s">
        <v>305</v>
      </c>
      <c r="F290" s="34"/>
      <c r="G290" s="7">
        <f>G291</f>
        <v>0</v>
      </c>
    </row>
    <row r="291" spans="1:9" ht="112.5" hidden="1" customHeight="1">
      <c r="A291" s="51" t="s">
        <v>336</v>
      </c>
      <c r="B291" s="34" t="s">
        <v>153</v>
      </c>
      <c r="C291" s="34" t="s">
        <v>54</v>
      </c>
      <c r="D291" s="34" t="s">
        <v>277</v>
      </c>
      <c r="E291" s="34" t="s">
        <v>337</v>
      </c>
      <c r="F291" s="34"/>
      <c r="G291" s="7"/>
    </row>
    <row r="292" spans="1:9" ht="18.75" hidden="1" customHeight="1">
      <c r="A292" s="62" t="s">
        <v>174</v>
      </c>
      <c r="B292" s="34" t="s">
        <v>153</v>
      </c>
      <c r="C292" s="34" t="s">
        <v>54</v>
      </c>
      <c r="D292" s="34" t="s">
        <v>277</v>
      </c>
      <c r="E292" s="34" t="s">
        <v>337</v>
      </c>
      <c r="F292" s="34" t="s">
        <v>167</v>
      </c>
      <c r="G292" s="7"/>
    </row>
    <row r="293" spans="1:9" ht="18.75">
      <c r="A293" s="57" t="s">
        <v>180</v>
      </c>
      <c r="B293" s="34" t="s">
        <v>153</v>
      </c>
      <c r="C293" s="34" t="s">
        <v>181</v>
      </c>
      <c r="D293" s="34"/>
      <c r="E293" s="34"/>
      <c r="F293" s="34"/>
      <c r="G293" s="7">
        <f>G294+G299</f>
        <v>345.6</v>
      </c>
      <c r="H293" s="7">
        <f t="shared" ref="H293:I293" si="72">H294+H299</f>
        <v>345.6</v>
      </c>
      <c r="I293" s="7">
        <f t="shared" si="72"/>
        <v>345.6</v>
      </c>
    </row>
    <row r="294" spans="1:9" ht="18.75">
      <c r="A294" s="57" t="s">
        <v>182</v>
      </c>
      <c r="B294" s="34" t="s">
        <v>153</v>
      </c>
      <c r="C294" s="34" t="s">
        <v>181</v>
      </c>
      <c r="D294" s="34" t="s">
        <v>87</v>
      </c>
      <c r="E294" s="34"/>
      <c r="F294" s="34"/>
      <c r="G294" s="7">
        <f>G295</f>
        <v>100</v>
      </c>
      <c r="H294" s="7">
        <f t="shared" ref="H294:I297" si="73">H295</f>
        <v>100</v>
      </c>
      <c r="I294" s="7">
        <f t="shared" si="73"/>
        <v>100</v>
      </c>
    </row>
    <row r="295" spans="1:9" ht="60" customHeight="1">
      <c r="A295" s="47" t="s">
        <v>125</v>
      </c>
      <c r="B295" s="34" t="s">
        <v>153</v>
      </c>
      <c r="C295" s="34" t="s">
        <v>181</v>
      </c>
      <c r="D295" s="34" t="s">
        <v>87</v>
      </c>
      <c r="E295" s="34" t="s">
        <v>126</v>
      </c>
      <c r="F295" s="34"/>
      <c r="G295" s="7">
        <f>G296</f>
        <v>100</v>
      </c>
      <c r="H295" s="7">
        <f t="shared" si="73"/>
        <v>100</v>
      </c>
      <c r="I295" s="7">
        <f t="shared" si="73"/>
        <v>100</v>
      </c>
    </row>
    <row r="296" spans="1:9" ht="37.5">
      <c r="A296" s="27" t="s">
        <v>306</v>
      </c>
      <c r="B296" s="34" t="s">
        <v>153</v>
      </c>
      <c r="C296" s="34" t="s">
        <v>181</v>
      </c>
      <c r="D296" s="34" t="s">
        <v>87</v>
      </c>
      <c r="E296" s="34" t="s">
        <v>305</v>
      </c>
      <c r="F296" s="34"/>
      <c r="G296" s="7">
        <f>G297</f>
        <v>100</v>
      </c>
      <c r="H296" s="7">
        <f t="shared" si="73"/>
        <v>100</v>
      </c>
      <c r="I296" s="7">
        <f t="shared" si="73"/>
        <v>100</v>
      </c>
    </row>
    <row r="297" spans="1:9" ht="131.25">
      <c r="A297" s="27" t="s">
        <v>310</v>
      </c>
      <c r="B297" s="34" t="s">
        <v>153</v>
      </c>
      <c r="C297" s="34" t="s">
        <v>181</v>
      </c>
      <c r="D297" s="34" t="s">
        <v>87</v>
      </c>
      <c r="E297" s="23" t="s">
        <v>311</v>
      </c>
      <c r="F297" s="34"/>
      <c r="G297" s="7">
        <f>G298</f>
        <v>100</v>
      </c>
      <c r="H297" s="7">
        <f t="shared" si="73"/>
        <v>100</v>
      </c>
      <c r="I297" s="7">
        <f t="shared" si="73"/>
        <v>100</v>
      </c>
    </row>
    <row r="298" spans="1:9" ht="18.75">
      <c r="A298" s="60" t="s">
        <v>174</v>
      </c>
      <c r="B298" s="34" t="s">
        <v>153</v>
      </c>
      <c r="C298" s="34" t="s">
        <v>181</v>
      </c>
      <c r="D298" s="34" t="s">
        <v>87</v>
      </c>
      <c r="E298" s="23" t="s">
        <v>311</v>
      </c>
      <c r="F298" s="34" t="s">
        <v>167</v>
      </c>
      <c r="G298" s="7">
        <v>100</v>
      </c>
      <c r="H298" s="7">
        <v>100</v>
      </c>
      <c r="I298" s="7">
        <v>100</v>
      </c>
    </row>
    <row r="299" spans="1:9" ht="18.75">
      <c r="A299" s="60" t="s">
        <v>183</v>
      </c>
      <c r="B299" s="34" t="s">
        <v>153</v>
      </c>
      <c r="C299" s="34" t="s">
        <v>181</v>
      </c>
      <c r="D299" s="34" t="s">
        <v>11</v>
      </c>
      <c r="E299" s="34"/>
      <c r="F299" s="34"/>
      <c r="G299" s="7">
        <f>G303+G300</f>
        <v>245.6</v>
      </c>
      <c r="H299" s="7">
        <f t="shared" ref="H299:I299" si="74">H303+H300</f>
        <v>245.6</v>
      </c>
      <c r="I299" s="7">
        <f t="shared" si="74"/>
        <v>245.6</v>
      </c>
    </row>
    <row r="300" spans="1:9" ht="75" hidden="1" customHeight="1">
      <c r="A300" s="60" t="s">
        <v>298</v>
      </c>
      <c r="B300" s="34" t="s">
        <v>153</v>
      </c>
      <c r="C300" s="34" t="s">
        <v>181</v>
      </c>
      <c r="D300" s="34" t="s">
        <v>11</v>
      </c>
      <c r="E300" s="34" t="s">
        <v>299</v>
      </c>
      <c r="F300" s="34"/>
      <c r="G300" s="7">
        <f>G301</f>
        <v>0</v>
      </c>
      <c r="H300" s="7">
        <f t="shared" ref="H300:I301" si="75">H301</f>
        <v>0</v>
      </c>
      <c r="I300" s="7">
        <f t="shared" si="75"/>
        <v>0</v>
      </c>
    </row>
    <row r="301" spans="1:9" ht="37.5" hidden="1" customHeight="1">
      <c r="A301" s="51" t="s">
        <v>384</v>
      </c>
      <c r="B301" s="34" t="s">
        <v>153</v>
      </c>
      <c r="C301" s="34" t="s">
        <v>181</v>
      </c>
      <c r="D301" s="34" t="s">
        <v>11</v>
      </c>
      <c r="E301" s="34" t="s">
        <v>394</v>
      </c>
      <c r="F301" s="34"/>
      <c r="G301" s="7">
        <f>G302</f>
        <v>0</v>
      </c>
      <c r="H301" s="7">
        <f t="shared" si="75"/>
        <v>0</v>
      </c>
      <c r="I301" s="7">
        <f t="shared" si="75"/>
        <v>0</v>
      </c>
    </row>
    <row r="302" spans="1:9" ht="18.75" hidden="1" customHeight="1">
      <c r="A302" s="62" t="s">
        <v>174</v>
      </c>
      <c r="B302" s="34" t="s">
        <v>153</v>
      </c>
      <c r="C302" s="34" t="s">
        <v>181</v>
      </c>
      <c r="D302" s="34" t="s">
        <v>11</v>
      </c>
      <c r="E302" s="34" t="s">
        <v>394</v>
      </c>
      <c r="F302" s="34" t="s">
        <v>167</v>
      </c>
      <c r="G302" s="7"/>
      <c r="H302" s="7"/>
      <c r="I302" s="7"/>
    </row>
    <row r="303" spans="1:9" ht="59.25" customHeight="1">
      <c r="A303" s="47" t="s">
        <v>125</v>
      </c>
      <c r="B303" s="34" t="s">
        <v>153</v>
      </c>
      <c r="C303" s="34" t="s">
        <v>181</v>
      </c>
      <c r="D303" s="34" t="s">
        <v>11</v>
      </c>
      <c r="E303" s="34" t="s">
        <v>126</v>
      </c>
      <c r="F303" s="34"/>
      <c r="G303" s="7">
        <f>G304</f>
        <v>245.6</v>
      </c>
      <c r="H303" s="7">
        <f t="shared" ref="H303:I303" si="76">H304</f>
        <v>245.6</v>
      </c>
      <c r="I303" s="7">
        <f t="shared" si="76"/>
        <v>245.6</v>
      </c>
    </row>
    <row r="304" spans="1:9" ht="37.5">
      <c r="A304" s="27" t="s">
        <v>306</v>
      </c>
      <c r="B304" s="34" t="s">
        <v>153</v>
      </c>
      <c r="C304" s="34" t="s">
        <v>181</v>
      </c>
      <c r="D304" s="34" t="s">
        <v>11</v>
      </c>
      <c r="E304" s="34" t="s">
        <v>305</v>
      </c>
      <c r="F304" s="34"/>
      <c r="G304" s="7">
        <f>G305+G307</f>
        <v>245.6</v>
      </c>
      <c r="H304" s="7">
        <f t="shared" ref="H304:I304" si="77">H305+H307</f>
        <v>245.6</v>
      </c>
      <c r="I304" s="7">
        <f t="shared" si="77"/>
        <v>245.6</v>
      </c>
    </row>
    <row r="305" spans="1:9" ht="80.25" customHeight="1">
      <c r="A305" s="27" t="s">
        <v>420</v>
      </c>
      <c r="B305" s="34" t="s">
        <v>153</v>
      </c>
      <c r="C305" s="34" t="s">
        <v>181</v>
      </c>
      <c r="D305" s="34" t="s">
        <v>11</v>
      </c>
      <c r="E305" s="23" t="s">
        <v>312</v>
      </c>
      <c r="F305" s="34"/>
      <c r="G305" s="7">
        <f>G306</f>
        <v>214.9</v>
      </c>
      <c r="H305" s="7">
        <f t="shared" ref="H305:I305" si="78">H306</f>
        <v>214.9</v>
      </c>
      <c r="I305" s="7">
        <f t="shared" si="78"/>
        <v>214.9</v>
      </c>
    </row>
    <row r="306" spans="1:9" ht="22.5" customHeight="1">
      <c r="A306" s="60" t="s">
        <v>174</v>
      </c>
      <c r="B306" s="34" t="s">
        <v>153</v>
      </c>
      <c r="C306" s="34" t="s">
        <v>181</v>
      </c>
      <c r="D306" s="34" t="s">
        <v>11</v>
      </c>
      <c r="E306" s="23" t="s">
        <v>312</v>
      </c>
      <c r="F306" s="34" t="s">
        <v>167</v>
      </c>
      <c r="G306" s="7">
        <v>214.9</v>
      </c>
      <c r="H306" s="7">
        <v>214.9</v>
      </c>
      <c r="I306" s="7">
        <v>214.9</v>
      </c>
    </row>
    <row r="307" spans="1:9" ht="26.25" customHeight="1">
      <c r="A307" s="27" t="s">
        <v>313</v>
      </c>
      <c r="B307" s="34" t="s">
        <v>153</v>
      </c>
      <c r="C307" s="34" t="s">
        <v>181</v>
      </c>
      <c r="D307" s="34" t="s">
        <v>11</v>
      </c>
      <c r="E307" s="23" t="s">
        <v>314</v>
      </c>
      <c r="F307" s="34"/>
      <c r="G307" s="7">
        <v>30.7</v>
      </c>
      <c r="H307" s="7">
        <v>30.7</v>
      </c>
      <c r="I307" s="7">
        <v>30.7</v>
      </c>
    </row>
    <row r="308" spans="1:9" ht="18.75">
      <c r="A308" s="60" t="s">
        <v>174</v>
      </c>
      <c r="B308" s="34" t="s">
        <v>153</v>
      </c>
      <c r="C308" s="34" t="s">
        <v>181</v>
      </c>
      <c r="D308" s="34" t="s">
        <v>11</v>
      </c>
      <c r="E308" s="23" t="s">
        <v>314</v>
      </c>
      <c r="F308" s="34" t="s">
        <v>167</v>
      </c>
      <c r="G308" s="7">
        <v>30.7</v>
      </c>
      <c r="H308" s="7">
        <v>31.7</v>
      </c>
      <c r="I308" s="7">
        <v>32.700000000000003</v>
      </c>
    </row>
    <row r="309" spans="1:9" ht="18.75">
      <c r="A309" s="57" t="s">
        <v>39</v>
      </c>
      <c r="B309" s="34" t="s">
        <v>153</v>
      </c>
      <c r="C309" s="34" t="s">
        <v>40</v>
      </c>
      <c r="D309" s="34"/>
      <c r="E309" s="34"/>
      <c r="F309" s="34"/>
      <c r="G309" s="7">
        <f>G310</f>
        <v>114</v>
      </c>
      <c r="H309" s="7">
        <f t="shared" ref="H309:I309" si="79">H310</f>
        <v>114</v>
      </c>
      <c r="I309" s="7">
        <f t="shared" si="79"/>
        <v>114</v>
      </c>
    </row>
    <row r="310" spans="1:9" ht="18.75">
      <c r="A310" s="57" t="s">
        <v>184</v>
      </c>
      <c r="B310" s="34" t="s">
        <v>153</v>
      </c>
      <c r="C310" s="34" t="s">
        <v>40</v>
      </c>
      <c r="D310" s="34" t="s">
        <v>42</v>
      </c>
      <c r="E310" s="34"/>
      <c r="F310" s="34"/>
      <c r="G310" s="7">
        <f>G312+G315</f>
        <v>114</v>
      </c>
      <c r="H310" s="7">
        <f t="shared" ref="H310:I310" si="80">H312+H315</f>
        <v>114</v>
      </c>
      <c r="I310" s="7">
        <f t="shared" si="80"/>
        <v>114</v>
      </c>
    </row>
    <row r="311" spans="1:9" ht="37.5" hidden="1" customHeight="1">
      <c r="A311" s="27" t="s">
        <v>52</v>
      </c>
      <c r="B311" s="34" t="s">
        <v>153</v>
      </c>
      <c r="C311" s="34" t="s">
        <v>40</v>
      </c>
      <c r="D311" s="34" t="s">
        <v>42</v>
      </c>
      <c r="E311" s="23" t="s">
        <v>134</v>
      </c>
      <c r="F311" s="34"/>
      <c r="G311" s="7">
        <f>G312</f>
        <v>0</v>
      </c>
      <c r="H311" s="7">
        <f t="shared" ref="H311:I313" si="81">H312</f>
        <v>0</v>
      </c>
      <c r="I311" s="7">
        <f t="shared" si="81"/>
        <v>0</v>
      </c>
    </row>
    <row r="312" spans="1:9" ht="37.5" hidden="1" customHeight="1">
      <c r="A312" s="27" t="s">
        <v>185</v>
      </c>
      <c r="B312" s="34" t="s">
        <v>153</v>
      </c>
      <c r="C312" s="34" t="s">
        <v>40</v>
      </c>
      <c r="D312" s="34" t="s">
        <v>42</v>
      </c>
      <c r="E312" s="23" t="s">
        <v>186</v>
      </c>
      <c r="F312" s="34"/>
      <c r="G312" s="7">
        <f>G313</f>
        <v>0</v>
      </c>
      <c r="H312" s="7">
        <f t="shared" si="81"/>
        <v>0</v>
      </c>
      <c r="I312" s="7">
        <f t="shared" si="81"/>
        <v>0</v>
      </c>
    </row>
    <row r="313" spans="1:9" ht="45" hidden="1" customHeight="1">
      <c r="A313" s="47" t="s">
        <v>373</v>
      </c>
      <c r="B313" s="34" t="s">
        <v>153</v>
      </c>
      <c r="C313" s="34" t="s">
        <v>40</v>
      </c>
      <c r="D313" s="34" t="s">
        <v>42</v>
      </c>
      <c r="E313" s="34" t="s">
        <v>374</v>
      </c>
      <c r="F313" s="34"/>
      <c r="G313" s="7">
        <f>G314</f>
        <v>0</v>
      </c>
      <c r="H313" s="7">
        <f t="shared" si="81"/>
        <v>0</v>
      </c>
      <c r="I313" s="7">
        <f t="shared" si="81"/>
        <v>0</v>
      </c>
    </row>
    <row r="314" spans="1:9" ht="19.5" hidden="1" customHeight="1">
      <c r="A314" s="60" t="s">
        <v>174</v>
      </c>
      <c r="B314" s="34" t="s">
        <v>153</v>
      </c>
      <c r="C314" s="34" t="s">
        <v>40</v>
      </c>
      <c r="D314" s="34" t="s">
        <v>42</v>
      </c>
      <c r="E314" s="34" t="s">
        <v>374</v>
      </c>
      <c r="F314" s="34" t="s">
        <v>167</v>
      </c>
      <c r="G314" s="7"/>
      <c r="H314" s="7"/>
      <c r="I314" s="7"/>
    </row>
    <row r="315" spans="1:9" ht="54.75" customHeight="1">
      <c r="A315" s="47" t="s">
        <v>125</v>
      </c>
      <c r="B315" s="34" t="s">
        <v>153</v>
      </c>
      <c r="C315" s="34" t="s">
        <v>40</v>
      </c>
      <c r="D315" s="34" t="s">
        <v>42</v>
      </c>
      <c r="E315" s="34" t="s">
        <v>126</v>
      </c>
      <c r="F315" s="34"/>
      <c r="G315" s="7">
        <f>G316</f>
        <v>114</v>
      </c>
      <c r="H315" s="7">
        <f t="shared" ref="H315:I317" si="82">H316</f>
        <v>114</v>
      </c>
      <c r="I315" s="7">
        <f t="shared" si="82"/>
        <v>114</v>
      </c>
    </row>
    <row r="316" spans="1:9" ht="37.5">
      <c r="A316" s="27" t="s">
        <v>306</v>
      </c>
      <c r="B316" s="34" t="s">
        <v>153</v>
      </c>
      <c r="C316" s="34" t="s">
        <v>40</v>
      </c>
      <c r="D316" s="34" t="s">
        <v>42</v>
      </c>
      <c r="E316" s="34" t="s">
        <v>305</v>
      </c>
      <c r="F316" s="34"/>
      <c r="G316" s="7">
        <f>G317</f>
        <v>114</v>
      </c>
      <c r="H316" s="7">
        <f t="shared" si="82"/>
        <v>114</v>
      </c>
      <c r="I316" s="7">
        <f t="shared" si="82"/>
        <v>114</v>
      </c>
    </row>
    <row r="317" spans="1:9" ht="93.75">
      <c r="A317" s="27" t="s">
        <v>318</v>
      </c>
      <c r="B317" s="34" t="s">
        <v>153</v>
      </c>
      <c r="C317" s="34" t="s">
        <v>40</v>
      </c>
      <c r="D317" s="34" t="s">
        <v>42</v>
      </c>
      <c r="E317" s="23" t="s">
        <v>316</v>
      </c>
      <c r="F317" s="34"/>
      <c r="G317" s="7">
        <f>G318</f>
        <v>114</v>
      </c>
      <c r="H317" s="7">
        <f t="shared" si="82"/>
        <v>114</v>
      </c>
      <c r="I317" s="7">
        <f t="shared" si="82"/>
        <v>114</v>
      </c>
    </row>
    <row r="318" spans="1:9" ht="18.75">
      <c r="A318" s="60" t="s">
        <v>174</v>
      </c>
      <c r="B318" s="34" t="s">
        <v>153</v>
      </c>
      <c r="C318" s="34" t="s">
        <v>40</v>
      </c>
      <c r="D318" s="34" t="s">
        <v>42</v>
      </c>
      <c r="E318" s="23" t="s">
        <v>316</v>
      </c>
      <c r="F318" s="34" t="s">
        <v>167</v>
      </c>
      <c r="G318" s="7">
        <v>114</v>
      </c>
      <c r="H318" s="7">
        <v>114</v>
      </c>
      <c r="I318" s="7">
        <v>114</v>
      </c>
    </row>
    <row r="319" spans="1:9" ht="18.75">
      <c r="A319" s="57" t="s">
        <v>147</v>
      </c>
      <c r="B319" s="34" t="s">
        <v>153</v>
      </c>
      <c r="C319" s="34" t="s">
        <v>148</v>
      </c>
      <c r="D319" s="34"/>
      <c r="E319" s="34"/>
      <c r="F319" s="34"/>
      <c r="G319" s="7">
        <f>G320</f>
        <v>3583.4</v>
      </c>
      <c r="H319" s="7">
        <f t="shared" ref="H319:I319" si="83">H320</f>
        <v>3650.4</v>
      </c>
      <c r="I319" s="7">
        <f t="shared" si="83"/>
        <v>3650.4</v>
      </c>
    </row>
    <row r="320" spans="1:9" ht="18.75">
      <c r="A320" s="57" t="s">
        <v>149</v>
      </c>
      <c r="B320" s="34" t="s">
        <v>153</v>
      </c>
      <c r="C320" s="34" t="s">
        <v>148</v>
      </c>
      <c r="D320" s="34" t="s">
        <v>87</v>
      </c>
      <c r="E320" s="34"/>
      <c r="F320" s="34"/>
      <c r="G320" s="7">
        <f>G321+G324</f>
        <v>3583.4</v>
      </c>
      <c r="H320" s="7">
        <f t="shared" ref="H320:I320" si="84">H321+H324</f>
        <v>3650.4</v>
      </c>
      <c r="I320" s="7">
        <f t="shared" si="84"/>
        <v>3650.4</v>
      </c>
    </row>
    <row r="321" spans="1:9" ht="56.25">
      <c r="A321" s="47" t="s">
        <v>417</v>
      </c>
      <c r="B321" s="34" t="s">
        <v>153</v>
      </c>
      <c r="C321" s="34" t="s">
        <v>148</v>
      </c>
      <c r="D321" s="34" t="s">
        <v>87</v>
      </c>
      <c r="E321" s="34" t="s">
        <v>150</v>
      </c>
      <c r="F321" s="34"/>
      <c r="G321" s="7">
        <f>G322</f>
        <v>3583.4</v>
      </c>
      <c r="H321" s="7">
        <f t="shared" ref="H321:I322" si="85">H322</f>
        <v>3650.4</v>
      </c>
      <c r="I321" s="7">
        <f t="shared" si="85"/>
        <v>3650.4</v>
      </c>
    </row>
    <row r="322" spans="1:9" ht="46.5" customHeight="1">
      <c r="A322" s="59" t="s">
        <v>15</v>
      </c>
      <c r="B322" s="34" t="s">
        <v>153</v>
      </c>
      <c r="C322" s="34" t="s">
        <v>148</v>
      </c>
      <c r="D322" s="34" t="s">
        <v>87</v>
      </c>
      <c r="E322" s="34" t="s">
        <v>151</v>
      </c>
      <c r="F322" s="34"/>
      <c r="G322" s="7">
        <f>G323</f>
        <v>3583.4</v>
      </c>
      <c r="H322" s="7">
        <f t="shared" si="85"/>
        <v>3650.4</v>
      </c>
      <c r="I322" s="7">
        <f t="shared" si="85"/>
        <v>3650.4</v>
      </c>
    </row>
    <row r="323" spans="1:9" ht="18.75">
      <c r="A323" s="60" t="s">
        <v>174</v>
      </c>
      <c r="B323" s="34" t="s">
        <v>153</v>
      </c>
      <c r="C323" s="34" t="s">
        <v>148</v>
      </c>
      <c r="D323" s="34" t="s">
        <v>87</v>
      </c>
      <c r="E323" s="34" t="s">
        <v>151</v>
      </c>
      <c r="F323" s="34" t="s">
        <v>167</v>
      </c>
      <c r="G323" s="7">
        <v>3583.4</v>
      </c>
      <c r="H323" s="7">
        <v>3650.4</v>
      </c>
      <c r="I323" s="7">
        <v>3650.4</v>
      </c>
    </row>
    <row r="324" spans="1:9" ht="37.5" hidden="1" customHeight="1">
      <c r="A324" s="60" t="s">
        <v>177</v>
      </c>
      <c r="B324" s="34" t="s">
        <v>153</v>
      </c>
      <c r="C324" s="34" t="s">
        <v>148</v>
      </c>
      <c r="D324" s="34" t="s">
        <v>87</v>
      </c>
      <c r="E324" s="34" t="s">
        <v>178</v>
      </c>
      <c r="F324" s="34"/>
      <c r="G324" s="7"/>
    </row>
    <row r="325" spans="1:9" ht="81.75" hidden="1" customHeight="1">
      <c r="A325" s="60" t="s">
        <v>289</v>
      </c>
      <c r="B325" s="34" t="s">
        <v>153</v>
      </c>
      <c r="C325" s="34" t="s">
        <v>148</v>
      </c>
      <c r="D325" s="34" t="s">
        <v>87</v>
      </c>
      <c r="E325" s="34" t="s">
        <v>288</v>
      </c>
      <c r="F325" s="34"/>
      <c r="G325" s="7"/>
    </row>
    <row r="326" spans="1:9" ht="81.75" hidden="1" customHeight="1">
      <c r="A326" s="60" t="s">
        <v>290</v>
      </c>
      <c r="B326" s="34" t="s">
        <v>153</v>
      </c>
      <c r="C326" s="34" t="s">
        <v>148</v>
      </c>
      <c r="D326" s="34" t="s">
        <v>87</v>
      </c>
      <c r="E326" s="34" t="s">
        <v>291</v>
      </c>
      <c r="F326" s="34"/>
      <c r="G326" s="7"/>
    </row>
    <row r="327" spans="1:9" ht="37.5" hidden="1" customHeight="1">
      <c r="A327" s="60" t="s">
        <v>351</v>
      </c>
      <c r="B327" s="34" t="s">
        <v>153</v>
      </c>
      <c r="C327" s="34" t="s">
        <v>148</v>
      </c>
      <c r="D327" s="34" t="s">
        <v>87</v>
      </c>
      <c r="E327" s="34" t="s">
        <v>350</v>
      </c>
      <c r="F327" s="34"/>
      <c r="G327" s="7"/>
    </row>
    <row r="328" spans="1:9" ht="18.75" hidden="1" customHeight="1">
      <c r="A328" s="60" t="s">
        <v>174</v>
      </c>
      <c r="B328" s="34" t="s">
        <v>153</v>
      </c>
      <c r="C328" s="34" t="s">
        <v>148</v>
      </c>
      <c r="D328" s="34" t="s">
        <v>87</v>
      </c>
      <c r="E328" s="34" t="s">
        <v>350</v>
      </c>
      <c r="F328" s="34" t="s">
        <v>167</v>
      </c>
      <c r="G328" s="7"/>
    </row>
    <row r="329" spans="1:9" ht="56.25">
      <c r="A329" s="57" t="s">
        <v>187</v>
      </c>
      <c r="B329" s="34" t="s">
        <v>153</v>
      </c>
      <c r="C329" s="34" t="s">
        <v>13</v>
      </c>
      <c r="D329" s="34"/>
      <c r="E329" s="34"/>
      <c r="F329" s="34"/>
      <c r="G329" s="7">
        <f>G330+G335</f>
        <v>7705.9</v>
      </c>
      <c r="H329" s="7">
        <f t="shared" ref="H329:I329" si="86">H330+H335</f>
        <v>7222.2</v>
      </c>
      <c r="I329" s="7">
        <f t="shared" si="86"/>
        <v>7221</v>
      </c>
    </row>
    <row r="330" spans="1:9" ht="59.25" customHeight="1">
      <c r="A330" s="57" t="s">
        <v>188</v>
      </c>
      <c r="B330" s="34" t="s">
        <v>153</v>
      </c>
      <c r="C330" s="34" t="s">
        <v>13</v>
      </c>
      <c r="D330" s="34" t="s">
        <v>42</v>
      </c>
      <c r="E330" s="34"/>
      <c r="F330" s="34"/>
      <c r="G330" s="7">
        <v>7155.9</v>
      </c>
      <c r="H330" s="7">
        <v>6822.2</v>
      </c>
      <c r="I330" s="7">
        <v>6821</v>
      </c>
    </row>
    <row r="331" spans="1:9" ht="73.5" customHeight="1">
      <c r="A331" s="57" t="s">
        <v>189</v>
      </c>
      <c r="B331" s="34" t="s">
        <v>153</v>
      </c>
      <c r="C331" s="34" t="s">
        <v>13</v>
      </c>
      <c r="D331" s="34" t="s">
        <v>42</v>
      </c>
      <c r="E331" s="34" t="s">
        <v>190</v>
      </c>
      <c r="F331" s="34"/>
      <c r="G331" s="7">
        <v>7155.9</v>
      </c>
      <c r="H331" s="7">
        <v>6822.2</v>
      </c>
      <c r="I331" s="7">
        <v>6821</v>
      </c>
    </row>
    <row r="332" spans="1:9" ht="41.25" customHeight="1">
      <c r="A332" s="57" t="s">
        <v>191</v>
      </c>
      <c r="B332" s="34" t="s">
        <v>153</v>
      </c>
      <c r="C332" s="34" t="s">
        <v>13</v>
      </c>
      <c r="D332" s="34" t="s">
        <v>42</v>
      </c>
      <c r="E332" s="34" t="s">
        <v>192</v>
      </c>
      <c r="F332" s="34"/>
      <c r="G332" s="7">
        <v>7155.9</v>
      </c>
      <c r="H332" s="7">
        <v>6822.2</v>
      </c>
      <c r="I332" s="7">
        <v>6821</v>
      </c>
    </row>
    <row r="333" spans="1:9" ht="58.5" customHeight="1">
      <c r="A333" s="56" t="s">
        <v>193</v>
      </c>
      <c r="B333" s="34" t="s">
        <v>153</v>
      </c>
      <c r="C333" s="34" t="s">
        <v>13</v>
      </c>
      <c r="D333" s="34" t="s">
        <v>42</v>
      </c>
      <c r="E333" s="34" t="s">
        <v>194</v>
      </c>
      <c r="F333" s="34"/>
      <c r="G333" s="7">
        <v>7155.9</v>
      </c>
      <c r="H333" s="7">
        <v>6822.2</v>
      </c>
      <c r="I333" s="7">
        <v>6821</v>
      </c>
    </row>
    <row r="334" spans="1:9" ht="18.75">
      <c r="A334" s="55" t="s">
        <v>195</v>
      </c>
      <c r="B334" s="34" t="s">
        <v>153</v>
      </c>
      <c r="C334" s="34" t="s">
        <v>13</v>
      </c>
      <c r="D334" s="34" t="s">
        <v>42</v>
      </c>
      <c r="E334" s="34" t="s">
        <v>194</v>
      </c>
      <c r="F334" s="34" t="s">
        <v>196</v>
      </c>
      <c r="G334" s="7">
        <v>7155.9</v>
      </c>
      <c r="H334" s="7">
        <v>6822.2</v>
      </c>
      <c r="I334" s="7">
        <v>6821</v>
      </c>
    </row>
    <row r="335" spans="1:9" ht="37.5">
      <c r="A335" s="55" t="s">
        <v>197</v>
      </c>
      <c r="B335" s="34" t="s">
        <v>153</v>
      </c>
      <c r="C335" s="34" t="s">
        <v>13</v>
      </c>
      <c r="D335" s="34" t="s">
        <v>11</v>
      </c>
      <c r="E335" s="34"/>
      <c r="F335" s="34"/>
      <c r="G335" s="7">
        <f>G336</f>
        <v>550</v>
      </c>
      <c r="H335" s="7">
        <f t="shared" ref="H335:I338" si="87">H336</f>
        <v>400</v>
      </c>
      <c r="I335" s="7">
        <f t="shared" si="87"/>
        <v>400</v>
      </c>
    </row>
    <row r="336" spans="1:9" ht="75">
      <c r="A336" s="55" t="s">
        <v>198</v>
      </c>
      <c r="B336" s="34" t="s">
        <v>153</v>
      </c>
      <c r="C336" s="34" t="s">
        <v>13</v>
      </c>
      <c r="D336" s="34" t="s">
        <v>11</v>
      </c>
      <c r="E336" s="34" t="s">
        <v>190</v>
      </c>
      <c r="F336" s="34"/>
      <c r="G336" s="7">
        <f>G337</f>
        <v>550</v>
      </c>
      <c r="H336" s="7">
        <f t="shared" si="87"/>
        <v>400</v>
      </c>
      <c r="I336" s="7">
        <f t="shared" si="87"/>
        <v>400</v>
      </c>
    </row>
    <row r="337" spans="1:9" ht="37.5">
      <c r="A337" s="55" t="s">
        <v>197</v>
      </c>
      <c r="B337" s="34" t="s">
        <v>153</v>
      </c>
      <c r="C337" s="34" t="s">
        <v>13</v>
      </c>
      <c r="D337" s="34" t="s">
        <v>11</v>
      </c>
      <c r="E337" s="34" t="s">
        <v>199</v>
      </c>
      <c r="F337" s="34"/>
      <c r="G337" s="7">
        <f>G338</f>
        <v>550</v>
      </c>
      <c r="H337" s="7">
        <f t="shared" si="87"/>
        <v>400</v>
      </c>
      <c r="I337" s="7">
        <f t="shared" si="87"/>
        <v>400</v>
      </c>
    </row>
    <row r="338" spans="1:9" ht="56.25">
      <c r="A338" s="55" t="s">
        <v>200</v>
      </c>
      <c r="B338" s="34" t="s">
        <v>153</v>
      </c>
      <c r="C338" s="34" t="s">
        <v>13</v>
      </c>
      <c r="D338" s="34" t="s">
        <v>11</v>
      </c>
      <c r="E338" s="34" t="s">
        <v>201</v>
      </c>
      <c r="F338" s="34"/>
      <c r="G338" s="7">
        <f>G339</f>
        <v>550</v>
      </c>
      <c r="H338" s="7">
        <f t="shared" si="87"/>
        <v>400</v>
      </c>
      <c r="I338" s="7">
        <f t="shared" si="87"/>
        <v>400</v>
      </c>
    </row>
    <row r="339" spans="1:9" ht="18.75">
      <c r="A339" s="60" t="s">
        <v>174</v>
      </c>
      <c r="B339" s="34" t="s">
        <v>153</v>
      </c>
      <c r="C339" s="34" t="s">
        <v>13</v>
      </c>
      <c r="D339" s="34" t="s">
        <v>11</v>
      </c>
      <c r="E339" s="34" t="s">
        <v>201</v>
      </c>
      <c r="F339" s="34" t="s">
        <v>167</v>
      </c>
      <c r="G339" s="7">
        <v>550</v>
      </c>
      <c r="H339" s="7">
        <v>400</v>
      </c>
      <c r="I339" s="7">
        <v>400</v>
      </c>
    </row>
    <row r="340" spans="1:9" ht="42" customHeight="1">
      <c r="A340" s="63" t="s">
        <v>202</v>
      </c>
      <c r="B340" s="64" t="s">
        <v>203</v>
      </c>
      <c r="C340" s="64"/>
      <c r="D340" s="64"/>
      <c r="E340" s="64"/>
      <c r="F340" s="64"/>
      <c r="G340" s="6">
        <f>G341+G412+G446+G532+G542+G565+G599+G605+G473+G560</f>
        <v>67196.100000000006</v>
      </c>
      <c r="H340" s="6">
        <f t="shared" ref="H340:I340" si="88">H341+H412+H446+H532+H542+H565+H599+H605+H473+H560</f>
        <v>40574.100000000006</v>
      </c>
      <c r="I340" s="6">
        <f t="shared" si="88"/>
        <v>39842.600000000006</v>
      </c>
    </row>
    <row r="341" spans="1:9" ht="18.75">
      <c r="A341" s="57" t="s">
        <v>154</v>
      </c>
      <c r="B341" s="34" t="s">
        <v>203</v>
      </c>
      <c r="C341" s="34" t="s">
        <v>42</v>
      </c>
      <c r="D341" s="34"/>
      <c r="E341" s="34"/>
      <c r="F341" s="34"/>
      <c r="G341" s="7">
        <f>G342+G347+G353+G364+G375+G369</f>
        <v>27542.800000000003</v>
      </c>
      <c r="H341" s="7">
        <f t="shared" ref="H341:I341" si="89">H342+H347+H353+H364+H375+H369</f>
        <v>27460.600000000006</v>
      </c>
      <c r="I341" s="7">
        <f t="shared" si="89"/>
        <v>27472.100000000006</v>
      </c>
    </row>
    <row r="342" spans="1:9" ht="60.75" customHeight="1">
      <c r="A342" s="57" t="s">
        <v>204</v>
      </c>
      <c r="B342" s="34" t="s">
        <v>203</v>
      </c>
      <c r="C342" s="34" t="s">
        <v>42</v>
      </c>
      <c r="D342" s="34" t="s">
        <v>87</v>
      </c>
      <c r="E342" s="34"/>
      <c r="F342" s="34"/>
      <c r="G342" s="7">
        <f>G343</f>
        <v>1800</v>
      </c>
      <c r="H342" s="7">
        <f t="shared" ref="H342:I345" si="90">H343</f>
        <v>1800</v>
      </c>
      <c r="I342" s="7">
        <f t="shared" si="90"/>
        <v>1800</v>
      </c>
    </row>
    <row r="343" spans="1:9" ht="93.75">
      <c r="A343" s="57" t="s">
        <v>55</v>
      </c>
      <c r="B343" s="34" t="s">
        <v>203</v>
      </c>
      <c r="C343" s="34" t="s">
        <v>42</v>
      </c>
      <c r="D343" s="34" t="s">
        <v>87</v>
      </c>
      <c r="E343" s="34" t="s">
        <v>56</v>
      </c>
      <c r="F343" s="34"/>
      <c r="G343" s="7">
        <f>G344</f>
        <v>1800</v>
      </c>
      <c r="H343" s="7">
        <f t="shared" si="90"/>
        <v>1800</v>
      </c>
      <c r="I343" s="7">
        <f t="shared" si="90"/>
        <v>1800</v>
      </c>
    </row>
    <row r="344" spans="1:9" ht="37.5">
      <c r="A344" s="57" t="s">
        <v>57</v>
      </c>
      <c r="B344" s="34" t="s">
        <v>203</v>
      </c>
      <c r="C344" s="34" t="s">
        <v>42</v>
      </c>
      <c r="D344" s="34" t="s">
        <v>87</v>
      </c>
      <c r="E344" s="34" t="s">
        <v>58</v>
      </c>
      <c r="F344" s="34"/>
      <c r="G344" s="7">
        <f>G345</f>
        <v>1800</v>
      </c>
      <c r="H344" s="7">
        <f t="shared" si="90"/>
        <v>1800</v>
      </c>
      <c r="I344" s="7">
        <f t="shared" si="90"/>
        <v>1800</v>
      </c>
    </row>
    <row r="345" spans="1:9" ht="18.75">
      <c r="A345" s="57" t="s">
        <v>205</v>
      </c>
      <c r="B345" s="34" t="s">
        <v>203</v>
      </c>
      <c r="C345" s="34" t="s">
        <v>42</v>
      </c>
      <c r="D345" s="34" t="s">
        <v>87</v>
      </c>
      <c r="E345" s="34" t="s">
        <v>206</v>
      </c>
      <c r="F345" s="34"/>
      <c r="G345" s="7">
        <f>G346</f>
        <v>1800</v>
      </c>
      <c r="H345" s="7">
        <f t="shared" si="90"/>
        <v>1800</v>
      </c>
      <c r="I345" s="7">
        <v>1800</v>
      </c>
    </row>
    <row r="346" spans="1:9" ht="115.5" customHeight="1">
      <c r="A346" s="55" t="s">
        <v>61</v>
      </c>
      <c r="B346" s="34" t="s">
        <v>203</v>
      </c>
      <c r="C346" s="34" t="s">
        <v>42</v>
      </c>
      <c r="D346" s="34" t="s">
        <v>87</v>
      </c>
      <c r="E346" s="34" t="s">
        <v>206</v>
      </c>
      <c r="F346" s="34" t="s">
        <v>62</v>
      </c>
      <c r="G346" s="7">
        <v>1800</v>
      </c>
      <c r="H346" s="7">
        <v>1800</v>
      </c>
      <c r="I346" s="7">
        <v>1800</v>
      </c>
    </row>
    <row r="347" spans="1:9" ht="93.75">
      <c r="A347" s="57" t="s">
        <v>207</v>
      </c>
      <c r="B347" s="34" t="s">
        <v>203</v>
      </c>
      <c r="C347" s="34" t="s">
        <v>42</v>
      </c>
      <c r="D347" s="34" t="s">
        <v>11</v>
      </c>
      <c r="E347" s="34"/>
      <c r="F347" s="34"/>
      <c r="G347" s="7">
        <f>G348</f>
        <v>130.19999999999999</v>
      </c>
      <c r="H347" s="7">
        <f t="shared" ref="H347:I349" si="91">H348</f>
        <v>130.19999999999999</v>
      </c>
      <c r="I347" s="7">
        <f t="shared" si="91"/>
        <v>130.19999999999999</v>
      </c>
    </row>
    <row r="348" spans="1:9" ht="96" customHeight="1">
      <c r="A348" s="57" t="s">
        <v>55</v>
      </c>
      <c r="B348" s="34" t="s">
        <v>203</v>
      </c>
      <c r="C348" s="34" t="s">
        <v>42</v>
      </c>
      <c r="D348" s="34" t="s">
        <v>11</v>
      </c>
      <c r="E348" s="34" t="s">
        <v>56</v>
      </c>
      <c r="F348" s="34"/>
      <c r="G348" s="7">
        <f>G349</f>
        <v>130.19999999999999</v>
      </c>
      <c r="H348" s="7">
        <f t="shared" si="91"/>
        <v>130.19999999999999</v>
      </c>
      <c r="I348" s="7">
        <f t="shared" si="91"/>
        <v>130.19999999999999</v>
      </c>
    </row>
    <row r="349" spans="1:9" ht="34.5" customHeight="1">
      <c r="A349" s="57" t="s">
        <v>57</v>
      </c>
      <c r="B349" s="34" t="s">
        <v>203</v>
      </c>
      <c r="C349" s="34" t="s">
        <v>42</v>
      </c>
      <c r="D349" s="34" t="s">
        <v>11</v>
      </c>
      <c r="E349" s="34" t="s">
        <v>58</v>
      </c>
      <c r="F349" s="34"/>
      <c r="G349" s="7">
        <f>G350</f>
        <v>130.19999999999999</v>
      </c>
      <c r="H349" s="7">
        <f t="shared" si="91"/>
        <v>130.19999999999999</v>
      </c>
      <c r="I349" s="7">
        <f t="shared" si="91"/>
        <v>130.19999999999999</v>
      </c>
    </row>
    <row r="350" spans="1:9" ht="34.5" customHeight="1">
      <c r="A350" s="57" t="s">
        <v>59</v>
      </c>
      <c r="B350" s="34" t="s">
        <v>203</v>
      </c>
      <c r="C350" s="34" t="s">
        <v>42</v>
      </c>
      <c r="D350" s="34" t="s">
        <v>11</v>
      </c>
      <c r="E350" s="34" t="s">
        <v>60</v>
      </c>
      <c r="F350" s="34"/>
      <c r="G350" s="7">
        <f>SUM(G351:G352)</f>
        <v>130.19999999999999</v>
      </c>
      <c r="H350" s="7">
        <f t="shared" ref="H350:I350" si="92">SUM(H351:H352)</f>
        <v>130.19999999999999</v>
      </c>
      <c r="I350" s="7">
        <f t="shared" si="92"/>
        <v>130.19999999999999</v>
      </c>
    </row>
    <row r="351" spans="1:9" ht="59.25" customHeight="1">
      <c r="A351" s="14" t="s">
        <v>32</v>
      </c>
      <c r="B351" s="23" t="s">
        <v>203</v>
      </c>
      <c r="C351" s="23" t="s">
        <v>42</v>
      </c>
      <c r="D351" s="23" t="s">
        <v>11</v>
      </c>
      <c r="E351" s="23" t="s">
        <v>60</v>
      </c>
      <c r="F351" s="23" t="s">
        <v>33</v>
      </c>
      <c r="G351" s="7">
        <v>115.2</v>
      </c>
      <c r="H351" s="7">
        <v>115.2</v>
      </c>
      <c r="I351" s="7">
        <v>115.2</v>
      </c>
    </row>
    <row r="352" spans="1:9" ht="22.5" customHeight="1">
      <c r="A352" s="27" t="s">
        <v>63</v>
      </c>
      <c r="B352" s="23" t="s">
        <v>203</v>
      </c>
      <c r="C352" s="23" t="s">
        <v>42</v>
      </c>
      <c r="D352" s="23" t="s">
        <v>11</v>
      </c>
      <c r="E352" s="23" t="s">
        <v>60</v>
      </c>
      <c r="F352" s="23" t="s">
        <v>64</v>
      </c>
      <c r="G352" s="7">
        <v>15</v>
      </c>
      <c r="H352" s="7">
        <v>15</v>
      </c>
      <c r="I352" s="7">
        <v>15</v>
      </c>
    </row>
    <row r="353" spans="1:11" ht="98.25" customHeight="1">
      <c r="A353" s="47" t="s">
        <v>363</v>
      </c>
      <c r="B353" s="23" t="s">
        <v>203</v>
      </c>
      <c r="C353" s="23" t="s">
        <v>42</v>
      </c>
      <c r="D353" s="23" t="s">
        <v>54</v>
      </c>
      <c r="E353" s="23"/>
      <c r="F353" s="23"/>
      <c r="G353" s="7">
        <f>G354+G360</f>
        <v>19422.100000000002</v>
      </c>
      <c r="H353" s="7">
        <f t="shared" ref="H353:I353" si="93">H354+H360</f>
        <v>19422.100000000002</v>
      </c>
      <c r="I353" s="7">
        <f t="shared" si="93"/>
        <v>19422.100000000002</v>
      </c>
    </row>
    <row r="354" spans="1:11" ht="95.25" customHeight="1">
      <c r="A354" s="47" t="s">
        <v>55</v>
      </c>
      <c r="B354" s="23" t="s">
        <v>203</v>
      </c>
      <c r="C354" s="23" t="s">
        <v>42</v>
      </c>
      <c r="D354" s="23" t="s">
        <v>54</v>
      </c>
      <c r="E354" s="23" t="s">
        <v>56</v>
      </c>
      <c r="F354" s="23"/>
      <c r="G354" s="7">
        <f>G355</f>
        <v>19422.100000000002</v>
      </c>
      <c r="H354" s="7">
        <f t="shared" ref="H354:I355" si="94">H355</f>
        <v>19422.100000000002</v>
      </c>
      <c r="I354" s="7">
        <f t="shared" si="94"/>
        <v>19422.100000000002</v>
      </c>
    </row>
    <row r="355" spans="1:11" ht="37.5">
      <c r="A355" s="47" t="s">
        <v>57</v>
      </c>
      <c r="B355" s="23" t="s">
        <v>203</v>
      </c>
      <c r="C355" s="23" t="s">
        <v>42</v>
      </c>
      <c r="D355" s="23" t="s">
        <v>54</v>
      </c>
      <c r="E355" s="23" t="s">
        <v>58</v>
      </c>
      <c r="F355" s="23"/>
      <c r="G355" s="7">
        <f>G356</f>
        <v>19422.100000000002</v>
      </c>
      <c r="H355" s="7">
        <f t="shared" si="94"/>
        <v>19422.100000000002</v>
      </c>
      <c r="I355" s="7">
        <f t="shared" si="94"/>
        <v>19422.100000000002</v>
      </c>
    </row>
    <row r="356" spans="1:11" ht="37.5">
      <c r="A356" s="47" t="s">
        <v>59</v>
      </c>
      <c r="B356" s="23" t="s">
        <v>203</v>
      </c>
      <c r="C356" s="23" t="s">
        <v>42</v>
      </c>
      <c r="D356" s="23" t="s">
        <v>54</v>
      </c>
      <c r="E356" s="23" t="s">
        <v>60</v>
      </c>
      <c r="F356" s="23"/>
      <c r="G356" s="7">
        <f>SUM(G357:G359)</f>
        <v>19422.100000000002</v>
      </c>
      <c r="H356" s="7">
        <f t="shared" ref="H356:I356" si="95">SUM(H357:H359)</f>
        <v>19422.100000000002</v>
      </c>
      <c r="I356" s="7">
        <f t="shared" si="95"/>
        <v>19422.100000000002</v>
      </c>
    </row>
    <row r="357" spans="1:11" ht="120" customHeight="1">
      <c r="A357" s="53" t="s">
        <v>61</v>
      </c>
      <c r="B357" s="23" t="s">
        <v>203</v>
      </c>
      <c r="C357" s="23" t="s">
        <v>42</v>
      </c>
      <c r="D357" s="23" t="s">
        <v>54</v>
      </c>
      <c r="E357" s="23" t="s">
        <v>60</v>
      </c>
      <c r="F357" s="23" t="s">
        <v>62</v>
      </c>
      <c r="G357" s="7">
        <v>17090.5</v>
      </c>
      <c r="H357" s="7">
        <v>17090.5</v>
      </c>
      <c r="I357" s="7">
        <v>17090.5</v>
      </c>
      <c r="K357" s="20"/>
    </row>
    <row r="358" spans="1:11" ht="54" customHeight="1">
      <c r="A358" s="14" t="s">
        <v>32</v>
      </c>
      <c r="B358" s="23" t="s">
        <v>203</v>
      </c>
      <c r="C358" s="23" t="s">
        <v>42</v>
      </c>
      <c r="D358" s="23" t="s">
        <v>54</v>
      </c>
      <c r="E358" s="23" t="s">
        <v>60</v>
      </c>
      <c r="F358" s="23" t="s">
        <v>33</v>
      </c>
      <c r="G358" s="7">
        <v>2169.9</v>
      </c>
      <c r="H358" s="7">
        <v>2169.9</v>
      </c>
      <c r="I358" s="7">
        <v>2169.9</v>
      </c>
    </row>
    <row r="359" spans="1:11" ht="19.5" customHeight="1">
      <c r="A359" s="27" t="s">
        <v>63</v>
      </c>
      <c r="B359" s="23" t="s">
        <v>203</v>
      </c>
      <c r="C359" s="23" t="s">
        <v>42</v>
      </c>
      <c r="D359" s="23" t="s">
        <v>54</v>
      </c>
      <c r="E359" s="23" t="s">
        <v>60</v>
      </c>
      <c r="F359" s="23" t="s">
        <v>64</v>
      </c>
      <c r="G359" s="7">
        <v>161.69999999999999</v>
      </c>
      <c r="H359" s="7">
        <v>161.69999999999999</v>
      </c>
      <c r="I359" s="7">
        <v>161.69999999999999</v>
      </c>
    </row>
    <row r="360" spans="1:11" ht="41.25" hidden="1" customHeight="1">
      <c r="A360" s="47" t="s">
        <v>99</v>
      </c>
      <c r="B360" s="23" t="s">
        <v>203</v>
      </c>
      <c r="C360" s="23" t="s">
        <v>42</v>
      </c>
      <c r="D360" s="23" t="s">
        <v>54</v>
      </c>
      <c r="E360" s="23" t="s">
        <v>109</v>
      </c>
      <c r="F360" s="23"/>
      <c r="G360" s="7"/>
    </row>
    <row r="361" spans="1:11" ht="43.5" hidden="1" customHeight="1">
      <c r="A361" s="47" t="s">
        <v>100</v>
      </c>
      <c r="B361" s="23" t="s">
        <v>203</v>
      </c>
      <c r="C361" s="23" t="s">
        <v>42</v>
      </c>
      <c r="D361" s="23" t="s">
        <v>54</v>
      </c>
      <c r="E361" s="23" t="s">
        <v>110</v>
      </c>
      <c r="F361" s="23"/>
      <c r="G361" s="7"/>
    </row>
    <row r="362" spans="1:11" ht="37.5" hidden="1" customHeight="1">
      <c r="A362" s="27" t="s">
        <v>406</v>
      </c>
      <c r="B362" s="23" t="s">
        <v>203</v>
      </c>
      <c r="C362" s="23" t="s">
        <v>42</v>
      </c>
      <c r="D362" s="23" t="s">
        <v>54</v>
      </c>
      <c r="E362" s="23" t="s">
        <v>408</v>
      </c>
      <c r="F362" s="23"/>
      <c r="G362" s="7"/>
    </row>
    <row r="363" spans="1:11" ht="56.25" hidden="1" customHeight="1">
      <c r="A363" s="14" t="s">
        <v>32</v>
      </c>
      <c r="B363" s="23" t="s">
        <v>203</v>
      </c>
      <c r="C363" s="23" t="s">
        <v>42</v>
      </c>
      <c r="D363" s="23" t="s">
        <v>54</v>
      </c>
      <c r="E363" s="23" t="s">
        <v>408</v>
      </c>
      <c r="F363" s="23" t="s">
        <v>33</v>
      </c>
      <c r="G363" s="7"/>
    </row>
    <row r="364" spans="1:11" ht="22.5" customHeight="1">
      <c r="A364" s="14" t="s">
        <v>208</v>
      </c>
      <c r="B364" s="23" t="s">
        <v>203</v>
      </c>
      <c r="C364" s="23" t="s">
        <v>42</v>
      </c>
      <c r="D364" s="23" t="s">
        <v>181</v>
      </c>
      <c r="E364" s="23"/>
      <c r="F364" s="23"/>
      <c r="G364" s="7">
        <v>2.2000000000000002</v>
      </c>
      <c r="H364" s="7">
        <v>41</v>
      </c>
      <c r="I364" s="7">
        <v>2.5</v>
      </c>
    </row>
    <row r="365" spans="1:11" ht="99" customHeight="1">
      <c r="A365" s="53" t="s">
        <v>55</v>
      </c>
      <c r="B365" s="23" t="s">
        <v>203</v>
      </c>
      <c r="C365" s="23" t="s">
        <v>42</v>
      </c>
      <c r="D365" s="23" t="s">
        <v>181</v>
      </c>
      <c r="E365" s="23" t="s">
        <v>56</v>
      </c>
      <c r="F365" s="23"/>
      <c r="G365" s="7">
        <v>2.2000000000000002</v>
      </c>
      <c r="H365" s="7">
        <v>41</v>
      </c>
      <c r="I365" s="7">
        <v>2.5</v>
      </c>
    </row>
    <row r="366" spans="1:11" ht="45.75" customHeight="1">
      <c r="A366" s="53" t="s">
        <v>116</v>
      </c>
      <c r="B366" s="23" t="s">
        <v>203</v>
      </c>
      <c r="C366" s="23" t="s">
        <v>42</v>
      </c>
      <c r="D366" s="23" t="s">
        <v>181</v>
      </c>
      <c r="E366" s="23" t="s">
        <v>117</v>
      </c>
      <c r="F366" s="23"/>
      <c r="G366" s="7">
        <v>2.2000000000000002</v>
      </c>
      <c r="H366" s="7">
        <v>41</v>
      </c>
      <c r="I366" s="7">
        <v>2.5</v>
      </c>
    </row>
    <row r="367" spans="1:11" ht="96.75" customHeight="1">
      <c r="A367" s="53" t="s">
        <v>209</v>
      </c>
      <c r="B367" s="23" t="s">
        <v>203</v>
      </c>
      <c r="C367" s="23" t="s">
        <v>42</v>
      </c>
      <c r="D367" s="23" t="s">
        <v>181</v>
      </c>
      <c r="E367" s="23" t="s">
        <v>210</v>
      </c>
      <c r="F367" s="23"/>
      <c r="G367" s="7">
        <v>2.2000000000000002</v>
      </c>
      <c r="H367" s="7">
        <v>41</v>
      </c>
      <c r="I367" s="7">
        <v>2.5</v>
      </c>
    </row>
    <row r="368" spans="1:11" ht="40.5" customHeight="1">
      <c r="A368" s="27" t="s">
        <v>211</v>
      </c>
      <c r="B368" s="23" t="s">
        <v>203</v>
      </c>
      <c r="C368" s="23" t="s">
        <v>42</v>
      </c>
      <c r="D368" s="23" t="s">
        <v>181</v>
      </c>
      <c r="E368" s="23" t="s">
        <v>210</v>
      </c>
      <c r="F368" s="23" t="s">
        <v>33</v>
      </c>
      <c r="G368" s="7">
        <v>2.2000000000000002</v>
      </c>
      <c r="H368" s="7">
        <v>41</v>
      </c>
      <c r="I368" s="7">
        <v>2.5</v>
      </c>
    </row>
    <row r="369" spans="1:9" ht="40.5" customHeight="1">
      <c r="A369" s="47" t="s">
        <v>155</v>
      </c>
      <c r="B369" s="23" t="s">
        <v>203</v>
      </c>
      <c r="C369" s="23" t="s">
        <v>42</v>
      </c>
      <c r="D369" s="23" t="s">
        <v>156</v>
      </c>
      <c r="E369" s="23"/>
      <c r="F369" s="23"/>
      <c r="G369" s="7">
        <f>G370</f>
        <v>998.9</v>
      </c>
      <c r="H369" s="7">
        <f t="shared" ref="H369:I371" si="96">H370</f>
        <v>998.9</v>
      </c>
      <c r="I369" s="7">
        <f t="shared" si="96"/>
        <v>998.9</v>
      </c>
    </row>
    <row r="370" spans="1:9" ht="40.5" customHeight="1">
      <c r="A370" s="47" t="s">
        <v>55</v>
      </c>
      <c r="B370" s="23" t="s">
        <v>203</v>
      </c>
      <c r="C370" s="23" t="s">
        <v>42</v>
      </c>
      <c r="D370" s="23" t="s">
        <v>156</v>
      </c>
      <c r="E370" s="23" t="s">
        <v>56</v>
      </c>
      <c r="F370" s="23"/>
      <c r="G370" s="7">
        <f>G371</f>
        <v>998.9</v>
      </c>
      <c r="H370" s="7">
        <f t="shared" si="96"/>
        <v>998.9</v>
      </c>
      <c r="I370" s="7">
        <f t="shared" si="96"/>
        <v>998.9</v>
      </c>
    </row>
    <row r="371" spans="1:9" ht="40.5" customHeight="1">
      <c r="A371" s="47" t="s">
        <v>57</v>
      </c>
      <c r="B371" s="23" t="s">
        <v>203</v>
      </c>
      <c r="C371" s="23" t="s">
        <v>42</v>
      </c>
      <c r="D371" s="23" t="s">
        <v>156</v>
      </c>
      <c r="E371" s="23" t="s">
        <v>58</v>
      </c>
      <c r="F371" s="23"/>
      <c r="G371" s="7">
        <f>G372</f>
        <v>998.9</v>
      </c>
      <c r="H371" s="7">
        <f t="shared" si="96"/>
        <v>998.9</v>
      </c>
      <c r="I371" s="7">
        <f t="shared" si="96"/>
        <v>998.9</v>
      </c>
    </row>
    <row r="372" spans="1:9" ht="40.5" customHeight="1">
      <c r="A372" s="47" t="s">
        <v>59</v>
      </c>
      <c r="B372" s="23" t="s">
        <v>203</v>
      </c>
      <c r="C372" s="23" t="s">
        <v>42</v>
      </c>
      <c r="D372" s="23" t="s">
        <v>156</v>
      </c>
      <c r="E372" s="23" t="s">
        <v>60</v>
      </c>
      <c r="F372" s="23"/>
      <c r="G372" s="7">
        <f>SUM(G373:G374)</f>
        <v>998.9</v>
      </c>
      <c r="H372" s="7">
        <f t="shared" ref="H372:I372" si="97">SUM(H373:H374)</f>
        <v>998.9</v>
      </c>
      <c r="I372" s="7">
        <f t="shared" si="97"/>
        <v>998.9</v>
      </c>
    </row>
    <row r="373" spans="1:9" ht="120" customHeight="1">
      <c r="A373" s="53" t="s">
        <v>61</v>
      </c>
      <c r="B373" s="23" t="s">
        <v>203</v>
      </c>
      <c r="C373" s="23" t="s">
        <v>42</v>
      </c>
      <c r="D373" s="23" t="s">
        <v>156</v>
      </c>
      <c r="E373" s="23" t="s">
        <v>60</v>
      </c>
      <c r="F373" s="23" t="s">
        <v>62</v>
      </c>
      <c r="G373" s="7">
        <v>989.9</v>
      </c>
      <c r="H373" s="7">
        <v>989.9</v>
      </c>
      <c r="I373" s="7">
        <v>989.9</v>
      </c>
    </row>
    <row r="374" spans="1:9" ht="40.5" customHeight="1">
      <c r="A374" s="27" t="s">
        <v>211</v>
      </c>
      <c r="B374" s="23" t="s">
        <v>203</v>
      </c>
      <c r="C374" s="23" t="s">
        <v>42</v>
      </c>
      <c r="D374" s="23" t="s">
        <v>156</v>
      </c>
      <c r="E374" s="23" t="s">
        <v>60</v>
      </c>
      <c r="F374" s="23" t="s">
        <v>33</v>
      </c>
      <c r="G374" s="7">
        <v>9</v>
      </c>
      <c r="H374" s="7">
        <v>9</v>
      </c>
      <c r="I374" s="7">
        <v>9</v>
      </c>
    </row>
    <row r="375" spans="1:9" ht="18.75">
      <c r="A375" s="47" t="s">
        <v>163</v>
      </c>
      <c r="B375" s="23" t="s">
        <v>203</v>
      </c>
      <c r="C375" s="23" t="s">
        <v>42</v>
      </c>
      <c r="D375" s="23" t="s">
        <v>164</v>
      </c>
      <c r="E375" s="23"/>
      <c r="F375" s="23"/>
      <c r="G375" s="7">
        <f>G376+G384+G396+G390+G387+G393+G381</f>
        <v>5189.3999999999996</v>
      </c>
      <c r="H375" s="7">
        <f t="shared" ref="H375:I375" si="98">H376+H384+H396+H390+H387+H393+H381</f>
        <v>5068.3999999999996</v>
      </c>
      <c r="I375" s="7">
        <f t="shared" si="98"/>
        <v>5118.3999999999996</v>
      </c>
    </row>
    <row r="376" spans="1:9" ht="102" customHeight="1">
      <c r="A376" s="47" t="s">
        <v>55</v>
      </c>
      <c r="B376" s="23" t="s">
        <v>203</v>
      </c>
      <c r="C376" s="23" t="s">
        <v>42</v>
      </c>
      <c r="D376" s="23" t="s">
        <v>164</v>
      </c>
      <c r="E376" s="23" t="s">
        <v>56</v>
      </c>
      <c r="F376" s="23"/>
      <c r="G376" s="7">
        <f>G377</f>
        <v>339</v>
      </c>
      <c r="H376" s="7">
        <f t="shared" ref="H376:I377" si="99">H377</f>
        <v>339</v>
      </c>
      <c r="I376" s="7">
        <f t="shared" si="99"/>
        <v>339</v>
      </c>
    </row>
    <row r="377" spans="1:9" ht="39.75" customHeight="1">
      <c r="A377" s="47" t="s">
        <v>116</v>
      </c>
      <c r="B377" s="23" t="s">
        <v>203</v>
      </c>
      <c r="C377" s="23" t="s">
        <v>42</v>
      </c>
      <c r="D377" s="23" t="s">
        <v>164</v>
      </c>
      <c r="E377" s="23" t="s">
        <v>117</v>
      </c>
      <c r="F377" s="23"/>
      <c r="G377" s="7">
        <f>G378</f>
        <v>339</v>
      </c>
      <c r="H377" s="7">
        <f t="shared" si="99"/>
        <v>339</v>
      </c>
      <c r="I377" s="7">
        <f t="shared" si="99"/>
        <v>339</v>
      </c>
    </row>
    <row r="378" spans="1:9" ht="37.5" customHeight="1">
      <c r="A378" s="47" t="s">
        <v>212</v>
      </c>
      <c r="B378" s="23" t="s">
        <v>203</v>
      </c>
      <c r="C378" s="23" t="s">
        <v>42</v>
      </c>
      <c r="D378" s="23" t="s">
        <v>164</v>
      </c>
      <c r="E378" s="23" t="s">
        <v>213</v>
      </c>
      <c r="F378" s="23"/>
      <c r="G378" s="7">
        <f>SUM(G379:G380)</f>
        <v>339</v>
      </c>
      <c r="H378" s="7">
        <f t="shared" ref="H378:I378" si="100">SUM(H379:H380)</f>
        <v>339</v>
      </c>
      <c r="I378" s="7">
        <f t="shared" si="100"/>
        <v>339</v>
      </c>
    </row>
    <row r="379" spans="1:9" ht="118.5" customHeight="1">
      <c r="A379" s="53" t="s">
        <v>61</v>
      </c>
      <c r="B379" s="23" t="s">
        <v>203</v>
      </c>
      <c r="C379" s="23" t="s">
        <v>42</v>
      </c>
      <c r="D379" s="23" t="s">
        <v>164</v>
      </c>
      <c r="E379" s="23" t="s">
        <v>213</v>
      </c>
      <c r="F379" s="23" t="s">
        <v>62</v>
      </c>
      <c r="G379" s="7">
        <v>329</v>
      </c>
      <c r="H379" s="7">
        <v>329</v>
      </c>
      <c r="I379" s="7">
        <v>329</v>
      </c>
    </row>
    <row r="380" spans="1:9" ht="51" customHeight="1">
      <c r="A380" s="27" t="s">
        <v>211</v>
      </c>
      <c r="B380" s="23" t="s">
        <v>203</v>
      </c>
      <c r="C380" s="23" t="s">
        <v>42</v>
      </c>
      <c r="D380" s="23" t="s">
        <v>164</v>
      </c>
      <c r="E380" s="23" t="s">
        <v>213</v>
      </c>
      <c r="F380" s="23" t="s">
        <v>33</v>
      </c>
      <c r="G380" s="7">
        <v>10</v>
      </c>
      <c r="H380" s="7">
        <v>10</v>
      </c>
      <c r="I380" s="7">
        <v>10</v>
      </c>
    </row>
    <row r="381" spans="1:9" ht="75">
      <c r="A381" s="53" t="s">
        <v>214</v>
      </c>
      <c r="B381" s="23" t="s">
        <v>203</v>
      </c>
      <c r="C381" s="23" t="s">
        <v>42</v>
      </c>
      <c r="D381" s="23" t="s">
        <v>164</v>
      </c>
      <c r="E381" s="23" t="s">
        <v>215</v>
      </c>
      <c r="F381" s="23"/>
      <c r="G381" s="7">
        <v>113</v>
      </c>
      <c r="H381" s="7">
        <v>0</v>
      </c>
      <c r="I381" s="7">
        <v>0</v>
      </c>
    </row>
    <row r="382" spans="1:9" ht="56.25">
      <c r="A382" s="51" t="s">
        <v>216</v>
      </c>
      <c r="B382" s="23" t="s">
        <v>203</v>
      </c>
      <c r="C382" s="23" t="s">
        <v>42</v>
      </c>
      <c r="D382" s="23" t="s">
        <v>164</v>
      </c>
      <c r="E382" s="23" t="s">
        <v>217</v>
      </c>
      <c r="F382" s="23"/>
      <c r="G382" s="7">
        <v>113</v>
      </c>
      <c r="H382" s="7">
        <v>0</v>
      </c>
      <c r="I382" s="7">
        <v>0</v>
      </c>
    </row>
    <row r="383" spans="1:9" ht="51" customHeight="1">
      <c r="A383" s="27" t="s">
        <v>211</v>
      </c>
      <c r="B383" s="23" t="s">
        <v>203</v>
      </c>
      <c r="C383" s="23" t="s">
        <v>42</v>
      </c>
      <c r="D383" s="23" t="s">
        <v>164</v>
      </c>
      <c r="E383" s="23" t="s">
        <v>217</v>
      </c>
      <c r="F383" s="23" t="s">
        <v>33</v>
      </c>
      <c r="G383" s="7">
        <v>113</v>
      </c>
      <c r="H383" s="7">
        <v>0</v>
      </c>
      <c r="I383" s="7">
        <v>0</v>
      </c>
    </row>
    <row r="384" spans="1:9" ht="96.75" customHeight="1">
      <c r="A384" s="27" t="s">
        <v>422</v>
      </c>
      <c r="B384" s="23" t="s">
        <v>203</v>
      </c>
      <c r="C384" s="23" t="s">
        <v>42</v>
      </c>
      <c r="D384" s="23" t="s">
        <v>164</v>
      </c>
      <c r="E384" s="23" t="s">
        <v>218</v>
      </c>
      <c r="F384" s="23"/>
      <c r="G384" s="7">
        <v>300</v>
      </c>
      <c r="H384" s="7">
        <v>350</v>
      </c>
      <c r="I384" s="7">
        <v>400</v>
      </c>
    </row>
    <row r="385" spans="1:9" ht="43.5" customHeight="1">
      <c r="A385" s="27" t="s">
        <v>15</v>
      </c>
      <c r="B385" s="23" t="s">
        <v>203</v>
      </c>
      <c r="C385" s="23" t="s">
        <v>42</v>
      </c>
      <c r="D385" s="23" t="s">
        <v>164</v>
      </c>
      <c r="E385" s="23" t="s">
        <v>219</v>
      </c>
      <c r="F385" s="23"/>
      <c r="G385" s="7">
        <v>300</v>
      </c>
      <c r="H385" s="7">
        <v>350</v>
      </c>
      <c r="I385" s="7">
        <v>400</v>
      </c>
    </row>
    <row r="386" spans="1:9" ht="61.5" customHeight="1">
      <c r="A386" s="14" t="s">
        <v>32</v>
      </c>
      <c r="B386" s="23" t="s">
        <v>203</v>
      </c>
      <c r="C386" s="23" t="s">
        <v>42</v>
      </c>
      <c r="D386" s="23" t="s">
        <v>164</v>
      </c>
      <c r="E386" s="23" t="s">
        <v>219</v>
      </c>
      <c r="F386" s="23" t="s">
        <v>33</v>
      </c>
      <c r="G386" s="7">
        <v>300</v>
      </c>
      <c r="H386" s="7">
        <v>350</v>
      </c>
      <c r="I386" s="7">
        <v>400</v>
      </c>
    </row>
    <row r="387" spans="1:9" ht="75" customHeight="1">
      <c r="A387" s="14" t="s">
        <v>297</v>
      </c>
      <c r="B387" s="23" t="s">
        <v>203</v>
      </c>
      <c r="C387" s="23" t="s">
        <v>42</v>
      </c>
      <c r="D387" s="23" t="s">
        <v>164</v>
      </c>
      <c r="E387" s="23" t="s">
        <v>295</v>
      </c>
      <c r="F387" s="23"/>
      <c r="G387" s="7">
        <v>18</v>
      </c>
      <c r="H387" s="7">
        <v>0</v>
      </c>
      <c r="I387" s="7">
        <v>0</v>
      </c>
    </row>
    <row r="388" spans="1:9" ht="33.75" customHeight="1">
      <c r="A388" s="27" t="s">
        <v>15</v>
      </c>
      <c r="B388" s="23" t="s">
        <v>203</v>
      </c>
      <c r="C388" s="23" t="s">
        <v>42</v>
      </c>
      <c r="D388" s="23" t="s">
        <v>164</v>
      </c>
      <c r="E388" s="23" t="s">
        <v>296</v>
      </c>
      <c r="F388" s="23"/>
      <c r="G388" s="7">
        <v>18</v>
      </c>
      <c r="H388" s="7">
        <v>0</v>
      </c>
      <c r="I388" s="7">
        <v>0</v>
      </c>
    </row>
    <row r="389" spans="1:9" ht="61.5" customHeight="1">
      <c r="A389" s="14" t="s">
        <v>32</v>
      </c>
      <c r="B389" s="23" t="s">
        <v>203</v>
      </c>
      <c r="C389" s="23" t="s">
        <v>42</v>
      </c>
      <c r="D389" s="23" t="s">
        <v>164</v>
      </c>
      <c r="E389" s="23" t="s">
        <v>296</v>
      </c>
      <c r="F389" s="23" t="s">
        <v>33</v>
      </c>
      <c r="G389" s="7">
        <v>18</v>
      </c>
      <c r="H389" s="7">
        <v>0</v>
      </c>
      <c r="I389" s="7">
        <v>0</v>
      </c>
    </row>
    <row r="390" spans="1:9" ht="90.75" customHeight="1">
      <c r="A390" s="51" t="s">
        <v>220</v>
      </c>
      <c r="B390" s="23" t="s">
        <v>203</v>
      </c>
      <c r="C390" s="23" t="s">
        <v>42</v>
      </c>
      <c r="D390" s="23" t="s">
        <v>164</v>
      </c>
      <c r="E390" s="23" t="s">
        <v>221</v>
      </c>
      <c r="F390" s="23"/>
      <c r="G390" s="7">
        <f>G391</f>
        <v>15</v>
      </c>
      <c r="H390" s="7">
        <v>0</v>
      </c>
      <c r="I390" s="7">
        <v>0</v>
      </c>
    </row>
    <row r="391" spans="1:9" ht="61.5" customHeight="1">
      <c r="A391" s="51" t="s">
        <v>216</v>
      </c>
      <c r="B391" s="23" t="s">
        <v>203</v>
      </c>
      <c r="C391" s="23" t="s">
        <v>42</v>
      </c>
      <c r="D391" s="23" t="s">
        <v>164</v>
      </c>
      <c r="E391" s="23" t="s">
        <v>222</v>
      </c>
      <c r="F391" s="23"/>
      <c r="G391" s="7">
        <f>G392</f>
        <v>15</v>
      </c>
      <c r="H391" s="7">
        <v>0</v>
      </c>
      <c r="I391" s="7">
        <v>0</v>
      </c>
    </row>
    <row r="392" spans="1:9" ht="61.5" customHeight="1">
      <c r="A392" s="14" t="s">
        <v>32</v>
      </c>
      <c r="B392" s="23" t="s">
        <v>203</v>
      </c>
      <c r="C392" s="23" t="s">
        <v>42</v>
      </c>
      <c r="D392" s="23" t="s">
        <v>164</v>
      </c>
      <c r="E392" s="23" t="s">
        <v>222</v>
      </c>
      <c r="F392" s="23" t="s">
        <v>33</v>
      </c>
      <c r="G392" s="7">
        <v>15</v>
      </c>
      <c r="H392" s="7">
        <v>0</v>
      </c>
      <c r="I392" s="7">
        <v>0</v>
      </c>
    </row>
    <row r="393" spans="1:9" ht="61.5" customHeight="1">
      <c r="A393" s="27" t="s">
        <v>348</v>
      </c>
      <c r="B393" s="23" t="s">
        <v>203</v>
      </c>
      <c r="C393" s="23" t="s">
        <v>42</v>
      </c>
      <c r="D393" s="23" t="s">
        <v>164</v>
      </c>
      <c r="E393" s="23" t="s">
        <v>340</v>
      </c>
      <c r="F393" s="23"/>
      <c r="G393" s="7">
        <v>25</v>
      </c>
      <c r="H393" s="7">
        <v>0</v>
      </c>
      <c r="I393" s="7">
        <v>0</v>
      </c>
    </row>
    <row r="394" spans="1:9" ht="37.5">
      <c r="A394" s="52" t="s">
        <v>15</v>
      </c>
      <c r="B394" s="23" t="s">
        <v>203</v>
      </c>
      <c r="C394" s="23" t="s">
        <v>42</v>
      </c>
      <c r="D394" s="23" t="s">
        <v>164</v>
      </c>
      <c r="E394" s="34" t="s">
        <v>341</v>
      </c>
      <c r="F394" s="23"/>
      <c r="G394" s="7">
        <v>25</v>
      </c>
      <c r="H394" s="7">
        <v>0</v>
      </c>
      <c r="I394" s="7">
        <v>0</v>
      </c>
    </row>
    <row r="395" spans="1:9" ht="61.5" customHeight="1">
      <c r="A395" s="14" t="s">
        <v>32</v>
      </c>
      <c r="B395" s="23" t="s">
        <v>203</v>
      </c>
      <c r="C395" s="23" t="s">
        <v>42</v>
      </c>
      <c r="D395" s="23" t="s">
        <v>164</v>
      </c>
      <c r="E395" s="34" t="s">
        <v>341</v>
      </c>
      <c r="F395" s="23" t="s">
        <v>33</v>
      </c>
      <c r="G395" s="7">
        <v>25</v>
      </c>
      <c r="H395" s="7">
        <v>0</v>
      </c>
      <c r="I395" s="7">
        <v>0</v>
      </c>
    </row>
    <row r="396" spans="1:9" ht="64.5" customHeight="1">
      <c r="A396" s="47" t="s">
        <v>125</v>
      </c>
      <c r="B396" s="65" t="s">
        <v>203</v>
      </c>
      <c r="C396" s="66" t="s">
        <v>42</v>
      </c>
      <c r="D396" s="66" t="s">
        <v>164</v>
      </c>
      <c r="E396" s="23" t="s">
        <v>126</v>
      </c>
      <c r="F396" s="66"/>
      <c r="G396" s="10">
        <f>G400+G405+G397</f>
        <v>4379.3999999999996</v>
      </c>
      <c r="H396" s="10">
        <f t="shared" ref="H396:I396" si="101">H400+H405+H397</f>
        <v>4379.3999999999996</v>
      </c>
      <c r="I396" s="10">
        <f t="shared" si="101"/>
        <v>4379.3999999999996</v>
      </c>
    </row>
    <row r="397" spans="1:9" ht="18.75" hidden="1" customHeight="1">
      <c r="A397" s="47" t="s">
        <v>157</v>
      </c>
      <c r="B397" s="23" t="s">
        <v>203</v>
      </c>
      <c r="C397" s="66" t="s">
        <v>42</v>
      </c>
      <c r="D397" s="66" t="s">
        <v>164</v>
      </c>
      <c r="E397" s="23" t="s">
        <v>158</v>
      </c>
      <c r="F397" s="66"/>
      <c r="G397" s="10"/>
      <c r="H397" s="10"/>
      <c r="I397" s="10"/>
    </row>
    <row r="398" spans="1:9" ht="37.5" hidden="1" customHeight="1">
      <c r="A398" s="47" t="s">
        <v>159</v>
      </c>
      <c r="B398" s="23" t="s">
        <v>203</v>
      </c>
      <c r="C398" s="66" t="s">
        <v>42</v>
      </c>
      <c r="D398" s="66" t="s">
        <v>164</v>
      </c>
      <c r="E398" s="23" t="s">
        <v>160</v>
      </c>
      <c r="F398" s="66"/>
      <c r="G398" s="10"/>
      <c r="H398" s="10"/>
      <c r="I398" s="10"/>
    </row>
    <row r="399" spans="1:9" ht="64.5" hidden="1" customHeight="1">
      <c r="A399" s="14" t="s">
        <v>32</v>
      </c>
      <c r="B399" s="23" t="s">
        <v>203</v>
      </c>
      <c r="C399" s="66" t="s">
        <v>42</v>
      </c>
      <c r="D399" s="66" t="s">
        <v>164</v>
      </c>
      <c r="E399" s="23" t="s">
        <v>160</v>
      </c>
      <c r="F399" s="66" t="s">
        <v>33</v>
      </c>
      <c r="G399" s="10"/>
      <c r="H399" s="10"/>
      <c r="I399" s="10"/>
    </row>
    <row r="400" spans="1:9" ht="28.5" customHeight="1">
      <c r="A400" s="27" t="s">
        <v>234</v>
      </c>
      <c r="B400" s="23" t="s">
        <v>203</v>
      </c>
      <c r="C400" s="66" t="s">
        <v>42</v>
      </c>
      <c r="D400" s="66" t="s">
        <v>164</v>
      </c>
      <c r="E400" s="23" t="s">
        <v>302</v>
      </c>
      <c r="F400" s="23"/>
      <c r="G400" s="7">
        <f>G401+G403</f>
        <v>6</v>
      </c>
      <c r="H400" s="7">
        <f t="shared" ref="H400:I400" si="102">H401+H403</f>
        <v>6</v>
      </c>
      <c r="I400" s="7">
        <f t="shared" si="102"/>
        <v>6</v>
      </c>
    </row>
    <row r="401" spans="1:13" ht="168.75">
      <c r="A401" s="27" t="s">
        <v>372</v>
      </c>
      <c r="B401" s="23" t="s">
        <v>203</v>
      </c>
      <c r="C401" s="23" t="s">
        <v>42</v>
      </c>
      <c r="D401" s="23" t="s">
        <v>164</v>
      </c>
      <c r="E401" s="23" t="s">
        <v>367</v>
      </c>
      <c r="F401" s="66"/>
      <c r="G401" s="10">
        <v>5</v>
      </c>
      <c r="H401" s="10">
        <v>5</v>
      </c>
      <c r="I401" s="10">
        <v>5</v>
      </c>
    </row>
    <row r="402" spans="1:13" ht="56.25">
      <c r="A402" s="14" t="s">
        <v>32</v>
      </c>
      <c r="B402" s="23" t="s">
        <v>203</v>
      </c>
      <c r="C402" s="23" t="s">
        <v>42</v>
      </c>
      <c r="D402" s="23" t="s">
        <v>164</v>
      </c>
      <c r="E402" s="23" t="s">
        <v>367</v>
      </c>
      <c r="F402" s="66" t="s">
        <v>33</v>
      </c>
      <c r="G402" s="10">
        <v>5</v>
      </c>
      <c r="H402" s="10">
        <v>5</v>
      </c>
      <c r="I402" s="10">
        <v>5</v>
      </c>
    </row>
    <row r="403" spans="1:13" ht="93.75">
      <c r="A403" s="27" t="s">
        <v>308</v>
      </c>
      <c r="B403" s="23" t="s">
        <v>203</v>
      </c>
      <c r="C403" s="23" t="s">
        <v>42</v>
      </c>
      <c r="D403" s="23" t="s">
        <v>164</v>
      </c>
      <c r="E403" s="23" t="s">
        <v>328</v>
      </c>
      <c r="F403" s="23"/>
      <c r="G403" s="7">
        <v>1</v>
      </c>
      <c r="H403" s="7">
        <v>1</v>
      </c>
      <c r="I403" s="7">
        <v>1</v>
      </c>
    </row>
    <row r="404" spans="1:13" ht="58.5" customHeight="1">
      <c r="A404" s="14" t="s">
        <v>32</v>
      </c>
      <c r="B404" s="23" t="s">
        <v>203</v>
      </c>
      <c r="C404" s="23" t="s">
        <v>42</v>
      </c>
      <c r="D404" s="23" t="s">
        <v>164</v>
      </c>
      <c r="E404" s="23" t="s">
        <v>328</v>
      </c>
      <c r="F404" s="23" t="s">
        <v>33</v>
      </c>
      <c r="G404" s="7">
        <v>1</v>
      </c>
      <c r="H404" s="7">
        <v>1</v>
      </c>
      <c r="I404" s="7">
        <v>1</v>
      </c>
    </row>
    <row r="405" spans="1:13" ht="36.75" customHeight="1">
      <c r="A405" s="27" t="s">
        <v>127</v>
      </c>
      <c r="B405" s="23" t="s">
        <v>203</v>
      </c>
      <c r="C405" s="23" t="s">
        <v>42</v>
      </c>
      <c r="D405" s="23" t="s">
        <v>164</v>
      </c>
      <c r="E405" s="23" t="s">
        <v>128</v>
      </c>
      <c r="F405" s="23"/>
      <c r="G405" s="7">
        <f>G406+G410</f>
        <v>4373.3999999999996</v>
      </c>
      <c r="H405" s="7">
        <f t="shared" ref="H405:I405" si="103">H406+H410</f>
        <v>4373.3999999999996</v>
      </c>
      <c r="I405" s="7">
        <f t="shared" si="103"/>
        <v>4373.3999999999996</v>
      </c>
    </row>
    <row r="406" spans="1:13" ht="38.25" customHeight="1">
      <c r="A406" s="27" t="s">
        <v>129</v>
      </c>
      <c r="B406" s="23" t="s">
        <v>203</v>
      </c>
      <c r="C406" s="23" t="s">
        <v>42</v>
      </c>
      <c r="D406" s="23" t="s">
        <v>164</v>
      </c>
      <c r="E406" s="23" t="s">
        <v>130</v>
      </c>
      <c r="F406" s="23"/>
      <c r="G406" s="7">
        <f>SUM(G407:G409)</f>
        <v>4373.3999999999996</v>
      </c>
      <c r="H406" s="7">
        <f t="shared" ref="H406:I406" si="104">SUM(H407:H409)</f>
        <v>4373.3999999999996</v>
      </c>
      <c r="I406" s="7">
        <f t="shared" si="104"/>
        <v>4373.3999999999996</v>
      </c>
    </row>
    <row r="407" spans="1:13" ht="114.75" customHeight="1">
      <c r="A407" s="53" t="s">
        <v>61</v>
      </c>
      <c r="B407" s="23" t="s">
        <v>203</v>
      </c>
      <c r="C407" s="23" t="s">
        <v>42</v>
      </c>
      <c r="D407" s="23" t="s">
        <v>164</v>
      </c>
      <c r="E407" s="23" t="s">
        <v>130</v>
      </c>
      <c r="F407" s="23" t="s">
        <v>62</v>
      </c>
      <c r="G407" s="7">
        <v>2053</v>
      </c>
      <c r="H407" s="7">
        <v>2053</v>
      </c>
      <c r="I407" s="7">
        <v>2053</v>
      </c>
      <c r="J407" s="30" t="s">
        <v>415</v>
      </c>
      <c r="K407" s="29" t="s">
        <v>416</v>
      </c>
      <c r="L407" s="28" t="s">
        <v>413</v>
      </c>
      <c r="M407" s="29" t="s">
        <v>414</v>
      </c>
    </row>
    <row r="408" spans="1:13" ht="54" customHeight="1">
      <c r="A408" s="14" t="s">
        <v>32</v>
      </c>
      <c r="B408" s="23" t="s">
        <v>203</v>
      </c>
      <c r="C408" s="23" t="s">
        <v>42</v>
      </c>
      <c r="D408" s="23" t="s">
        <v>164</v>
      </c>
      <c r="E408" s="23" t="s">
        <v>130</v>
      </c>
      <c r="F408" s="23" t="s">
        <v>33</v>
      </c>
      <c r="G408" s="7">
        <v>2280.4</v>
      </c>
      <c r="H408" s="9">
        <v>2280.4</v>
      </c>
      <c r="I408" s="7">
        <v>2280.4</v>
      </c>
      <c r="J408" s="20">
        <v>723</v>
      </c>
      <c r="K408" s="24">
        <v>500</v>
      </c>
      <c r="L408" s="20">
        <v>150</v>
      </c>
      <c r="M408" s="20">
        <v>100</v>
      </c>
    </row>
    <row r="409" spans="1:13" ht="21.75" customHeight="1">
      <c r="A409" s="27" t="s">
        <v>63</v>
      </c>
      <c r="B409" s="23" t="s">
        <v>203</v>
      </c>
      <c r="C409" s="23" t="s">
        <v>42</v>
      </c>
      <c r="D409" s="23" t="s">
        <v>164</v>
      </c>
      <c r="E409" s="23" t="s">
        <v>130</v>
      </c>
      <c r="F409" s="23" t="s">
        <v>64</v>
      </c>
      <c r="G409" s="7">
        <v>40</v>
      </c>
      <c r="H409" s="7">
        <v>40</v>
      </c>
      <c r="I409" s="7">
        <v>40</v>
      </c>
    </row>
    <row r="410" spans="1:13" ht="72" hidden="1" customHeight="1">
      <c r="A410" s="27" t="s">
        <v>84</v>
      </c>
      <c r="B410" s="23" t="s">
        <v>203</v>
      </c>
      <c r="C410" s="23" t="s">
        <v>42</v>
      </c>
      <c r="D410" s="23" t="s">
        <v>164</v>
      </c>
      <c r="E410" s="23" t="s">
        <v>284</v>
      </c>
      <c r="F410" s="23"/>
      <c r="G410" s="7"/>
    </row>
    <row r="411" spans="1:13" ht="121.5" hidden="1" customHeight="1">
      <c r="A411" s="53" t="s">
        <v>61</v>
      </c>
      <c r="B411" s="23" t="s">
        <v>203</v>
      </c>
      <c r="C411" s="23" t="s">
        <v>42</v>
      </c>
      <c r="D411" s="23" t="s">
        <v>164</v>
      </c>
      <c r="E411" s="23" t="s">
        <v>284</v>
      </c>
      <c r="F411" s="23" t="s">
        <v>62</v>
      </c>
      <c r="G411" s="7"/>
    </row>
    <row r="412" spans="1:13" ht="37.5">
      <c r="A412" s="47" t="s">
        <v>10</v>
      </c>
      <c r="B412" s="23" t="s">
        <v>203</v>
      </c>
      <c r="C412" s="23" t="s">
        <v>11</v>
      </c>
      <c r="D412" s="23"/>
      <c r="E412" s="23"/>
      <c r="F412" s="23"/>
      <c r="G412" s="7">
        <f>G413+G431</f>
        <v>2224.4</v>
      </c>
      <c r="H412" s="7">
        <f t="shared" ref="H412:I412" si="105">H413+H431</f>
        <v>2209.4</v>
      </c>
      <c r="I412" s="7">
        <f t="shared" si="105"/>
        <v>2087.3999999999996</v>
      </c>
    </row>
    <row r="413" spans="1:13" ht="83.25" customHeight="1">
      <c r="A413" s="47" t="s">
        <v>173</v>
      </c>
      <c r="B413" s="23" t="s">
        <v>203</v>
      </c>
      <c r="C413" s="23" t="s">
        <v>11</v>
      </c>
      <c r="D413" s="23" t="s">
        <v>132</v>
      </c>
      <c r="E413" s="23"/>
      <c r="F413" s="23"/>
      <c r="G413" s="7">
        <f>G414+G421+G424</f>
        <v>2085.4</v>
      </c>
      <c r="H413" s="7">
        <f t="shared" ref="H413:I413" si="106">H414+H421+H424</f>
        <v>2085.4</v>
      </c>
      <c r="I413" s="7">
        <f t="shared" si="106"/>
        <v>1985.3999999999999</v>
      </c>
    </row>
    <row r="414" spans="1:13" ht="50.25" customHeight="1">
      <c r="A414" s="33" t="s">
        <v>22</v>
      </c>
      <c r="B414" s="23" t="s">
        <v>203</v>
      </c>
      <c r="C414" s="23" t="s">
        <v>11</v>
      </c>
      <c r="D414" s="23" t="s">
        <v>132</v>
      </c>
      <c r="E414" s="23" t="s">
        <v>23</v>
      </c>
      <c r="F414" s="23"/>
      <c r="G414" s="7">
        <f>G415</f>
        <v>1819.8</v>
      </c>
      <c r="H414" s="7">
        <f t="shared" ref="H414:I414" si="107">H415</f>
        <v>1819.8</v>
      </c>
      <c r="I414" s="7">
        <f t="shared" si="107"/>
        <v>1819.8</v>
      </c>
    </row>
    <row r="415" spans="1:13" ht="54.75" customHeight="1">
      <c r="A415" s="33" t="s">
        <v>65</v>
      </c>
      <c r="B415" s="23" t="s">
        <v>203</v>
      </c>
      <c r="C415" s="23" t="s">
        <v>11</v>
      </c>
      <c r="D415" s="23" t="s">
        <v>132</v>
      </c>
      <c r="E415" s="23" t="s">
        <v>66</v>
      </c>
      <c r="F415" s="23"/>
      <c r="G415" s="7">
        <f>G416+G419</f>
        <v>1819.8</v>
      </c>
      <c r="H415" s="7">
        <f t="shared" ref="H415:I415" si="108">H416+H419</f>
        <v>1819.8</v>
      </c>
      <c r="I415" s="7">
        <f t="shared" si="108"/>
        <v>1819.8</v>
      </c>
    </row>
    <row r="416" spans="1:13" ht="56.25">
      <c r="A416" s="33" t="s">
        <v>227</v>
      </c>
      <c r="B416" s="23" t="s">
        <v>203</v>
      </c>
      <c r="C416" s="23" t="s">
        <v>11</v>
      </c>
      <c r="D416" s="23" t="s">
        <v>132</v>
      </c>
      <c r="E416" s="23" t="s">
        <v>228</v>
      </c>
      <c r="F416" s="23"/>
      <c r="G416" s="7">
        <f>SUM(G417:G418)</f>
        <v>1819.8</v>
      </c>
      <c r="H416" s="7">
        <f t="shared" ref="H416:I416" si="109">SUM(H417:H418)</f>
        <v>1819.8</v>
      </c>
      <c r="I416" s="7">
        <f t="shared" si="109"/>
        <v>1819.8</v>
      </c>
    </row>
    <row r="417" spans="1:9" ht="114" customHeight="1">
      <c r="A417" s="53" t="s">
        <v>61</v>
      </c>
      <c r="B417" s="23" t="s">
        <v>203</v>
      </c>
      <c r="C417" s="23" t="s">
        <v>11</v>
      </c>
      <c r="D417" s="23" t="s">
        <v>132</v>
      </c>
      <c r="E417" s="23" t="s">
        <v>228</v>
      </c>
      <c r="F417" s="23" t="s">
        <v>62</v>
      </c>
      <c r="G417" s="7">
        <v>1788.2</v>
      </c>
      <c r="H417" s="7">
        <v>1788.2</v>
      </c>
      <c r="I417" s="7">
        <v>1788.2</v>
      </c>
    </row>
    <row r="418" spans="1:9" ht="57.75" customHeight="1">
      <c r="A418" s="14" t="s">
        <v>32</v>
      </c>
      <c r="B418" s="23" t="s">
        <v>203</v>
      </c>
      <c r="C418" s="23" t="s">
        <v>11</v>
      </c>
      <c r="D418" s="23" t="s">
        <v>132</v>
      </c>
      <c r="E418" s="23" t="s">
        <v>228</v>
      </c>
      <c r="F418" s="23" t="s">
        <v>33</v>
      </c>
      <c r="G418" s="7">
        <v>31.6</v>
      </c>
      <c r="H418" s="7">
        <v>31.6</v>
      </c>
      <c r="I418" s="7">
        <v>31.6</v>
      </c>
    </row>
    <row r="419" spans="1:9" ht="57.75" hidden="1" customHeight="1">
      <c r="A419" s="27" t="s">
        <v>84</v>
      </c>
      <c r="B419" s="23" t="s">
        <v>203</v>
      </c>
      <c r="C419" s="23" t="s">
        <v>11</v>
      </c>
      <c r="D419" s="23" t="s">
        <v>132</v>
      </c>
      <c r="E419" s="23" t="s">
        <v>283</v>
      </c>
      <c r="F419" s="23"/>
      <c r="G419" s="7"/>
    </row>
    <row r="420" spans="1:9" ht="125.25" hidden="1" customHeight="1">
      <c r="A420" s="53" t="s">
        <v>61</v>
      </c>
      <c r="B420" s="23" t="s">
        <v>203</v>
      </c>
      <c r="C420" s="23" t="s">
        <v>11</v>
      </c>
      <c r="D420" s="23" t="s">
        <v>132</v>
      </c>
      <c r="E420" s="23" t="s">
        <v>283</v>
      </c>
      <c r="F420" s="23" t="s">
        <v>62</v>
      </c>
      <c r="G420" s="7"/>
    </row>
    <row r="421" spans="1:9" ht="152.25" customHeight="1">
      <c r="A421" s="47" t="s">
        <v>294</v>
      </c>
      <c r="B421" s="23" t="s">
        <v>203</v>
      </c>
      <c r="C421" s="23" t="s">
        <v>11</v>
      </c>
      <c r="D421" s="23" t="s">
        <v>132</v>
      </c>
      <c r="E421" s="23" t="s">
        <v>292</v>
      </c>
      <c r="F421" s="23"/>
      <c r="G421" s="7">
        <v>100</v>
      </c>
      <c r="H421" s="7">
        <v>100</v>
      </c>
      <c r="I421" s="7">
        <v>0</v>
      </c>
    </row>
    <row r="422" spans="1:9" ht="41.25" customHeight="1">
      <c r="A422" s="33" t="s">
        <v>15</v>
      </c>
      <c r="B422" s="23" t="s">
        <v>203</v>
      </c>
      <c r="C422" s="23" t="s">
        <v>11</v>
      </c>
      <c r="D422" s="23" t="s">
        <v>132</v>
      </c>
      <c r="E422" s="23" t="s">
        <v>293</v>
      </c>
      <c r="F422" s="23"/>
      <c r="G422" s="7">
        <v>100</v>
      </c>
      <c r="H422" s="7">
        <v>100</v>
      </c>
      <c r="I422" s="7">
        <v>0</v>
      </c>
    </row>
    <row r="423" spans="1:9" ht="56.25" customHeight="1">
      <c r="A423" s="14" t="s">
        <v>32</v>
      </c>
      <c r="B423" s="23" t="s">
        <v>203</v>
      </c>
      <c r="C423" s="23" t="s">
        <v>11</v>
      </c>
      <c r="D423" s="23" t="s">
        <v>132</v>
      </c>
      <c r="E423" s="23" t="s">
        <v>293</v>
      </c>
      <c r="F423" s="23" t="s">
        <v>33</v>
      </c>
      <c r="G423" s="7">
        <v>100</v>
      </c>
      <c r="H423" s="7">
        <v>100</v>
      </c>
      <c r="I423" s="7">
        <v>0</v>
      </c>
    </row>
    <row r="424" spans="1:9" ht="60.75" customHeight="1">
      <c r="A424" s="47" t="s">
        <v>125</v>
      </c>
      <c r="B424" s="23" t="s">
        <v>203</v>
      </c>
      <c r="C424" s="23" t="s">
        <v>11</v>
      </c>
      <c r="D424" s="23" t="s">
        <v>132</v>
      </c>
      <c r="E424" s="23" t="s">
        <v>126</v>
      </c>
      <c r="F424" s="23"/>
      <c r="G424" s="7">
        <v>165.6</v>
      </c>
      <c r="H424" s="7">
        <v>165.6</v>
      </c>
      <c r="I424" s="7">
        <v>165.6</v>
      </c>
    </row>
    <row r="425" spans="1:9" ht="18.75" hidden="1" customHeight="1">
      <c r="A425" s="47" t="s">
        <v>157</v>
      </c>
      <c r="B425" s="23" t="s">
        <v>203</v>
      </c>
      <c r="C425" s="23" t="s">
        <v>11</v>
      </c>
      <c r="D425" s="23" t="s">
        <v>132</v>
      </c>
      <c r="E425" s="23" t="s">
        <v>158</v>
      </c>
      <c r="F425" s="23"/>
      <c r="G425" s="7"/>
      <c r="H425" s="7"/>
      <c r="I425" s="7"/>
    </row>
    <row r="426" spans="1:9" ht="37.5" hidden="1" customHeight="1">
      <c r="A426" s="47" t="s">
        <v>159</v>
      </c>
      <c r="B426" s="23" t="s">
        <v>203</v>
      </c>
      <c r="C426" s="23" t="s">
        <v>11</v>
      </c>
      <c r="D426" s="23" t="s">
        <v>132</v>
      </c>
      <c r="E426" s="23" t="s">
        <v>160</v>
      </c>
      <c r="F426" s="23"/>
      <c r="G426" s="7"/>
      <c r="H426" s="7"/>
      <c r="I426" s="7"/>
    </row>
    <row r="427" spans="1:9" ht="56.25" hidden="1" customHeight="1">
      <c r="A427" s="14" t="s">
        <v>32</v>
      </c>
      <c r="B427" s="23" t="s">
        <v>203</v>
      </c>
      <c r="C427" s="23" t="s">
        <v>11</v>
      </c>
      <c r="D427" s="23" t="s">
        <v>132</v>
      </c>
      <c r="E427" s="23" t="s">
        <v>160</v>
      </c>
      <c r="F427" s="23" t="s">
        <v>33</v>
      </c>
      <c r="G427" s="7"/>
      <c r="H427" s="7"/>
      <c r="I427" s="7"/>
    </row>
    <row r="428" spans="1:9" ht="20.25" customHeight="1">
      <c r="A428" s="27" t="s">
        <v>234</v>
      </c>
      <c r="B428" s="23" t="s">
        <v>203</v>
      </c>
      <c r="C428" s="23" t="s">
        <v>11</v>
      </c>
      <c r="D428" s="23" t="s">
        <v>132</v>
      </c>
      <c r="E428" s="23" t="s">
        <v>302</v>
      </c>
      <c r="F428" s="23"/>
      <c r="G428" s="7">
        <v>165.6</v>
      </c>
      <c r="H428" s="7">
        <v>165.6</v>
      </c>
      <c r="I428" s="7">
        <v>165.6</v>
      </c>
    </row>
    <row r="429" spans="1:9" ht="56.25">
      <c r="A429" s="27" t="s">
        <v>309</v>
      </c>
      <c r="B429" s="23" t="s">
        <v>203</v>
      </c>
      <c r="C429" s="23" t="s">
        <v>11</v>
      </c>
      <c r="D429" s="23" t="s">
        <v>132</v>
      </c>
      <c r="E429" s="23" t="s">
        <v>329</v>
      </c>
      <c r="F429" s="23"/>
      <c r="G429" s="7">
        <v>165.6</v>
      </c>
      <c r="H429" s="7">
        <v>165.6</v>
      </c>
      <c r="I429" s="7">
        <v>165.6</v>
      </c>
    </row>
    <row r="430" spans="1:9" ht="57.75" customHeight="1">
      <c r="A430" s="14" t="s">
        <v>32</v>
      </c>
      <c r="B430" s="23" t="s">
        <v>203</v>
      </c>
      <c r="C430" s="23" t="s">
        <v>11</v>
      </c>
      <c r="D430" s="23" t="s">
        <v>132</v>
      </c>
      <c r="E430" s="23" t="s">
        <v>329</v>
      </c>
      <c r="F430" s="23" t="s">
        <v>33</v>
      </c>
      <c r="G430" s="7">
        <v>165.6</v>
      </c>
      <c r="H430" s="7">
        <v>165.6</v>
      </c>
      <c r="I430" s="7">
        <v>165.6</v>
      </c>
    </row>
    <row r="431" spans="1:9" ht="63" customHeight="1">
      <c r="A431" s="47" t="s">
        <v>12</v>
      </c>
      <c r="B431" s="23" t="s">
        <v>203</v>
      </c>
      <c r="C431" s="23" t="s">
        <v>11</v>
      </c>
      <c r="D431" s="23" t="s">
        <v>13</v>
      </c>
      <c r="E431" s="23"/>
      <c r="F431" s="23"/>
      <c r="G431" s="7">
        <f>G433+G435+G439+G442</f>
        <v>139</v>
      </c>
      <c r="H431" s="7">
        <f t="shared" ref="H431:I431" si="110">H433+H435+H439+H442</f>
        <v>124</v>
      </c>
      <c r="I431" s="7">
        <f t="shared" si="110"/>
        <v>102</v>
      </c>
    </row>
    <row r="432" spans="1:9" ht="60.75" customHeight="1">
      <c r="A432" s="47" t="s">
        <v>229</v>
      </c>
      <c r="B432" s="23" t="s">
        <v>203</v>
      </c>
      <c r="C432" s="23" t="s">
        <v>11</v>
      </c>
      <c r="D432" s="23" t="s">
        <v>13</v>
      </c>
      <c r="E432" s="23" t="s">
        <v>230</v>
      </c>
      <c r="F432" s="23"/>
      <c r="G432" s="7">
        <v>15</v>
      </c>
      <c r="H432" s="7">
        <v>15</v>
      </c>
      <c r="I432" s="7">
        <v>0</v>
      </c>
    </row>
    <row r="433" spans="1:9" ht="45.75" customHeight="1">
      <c r="A433" s="47" t="s">
        <v>15</v>
      </c>
      <c r="B433" s="23" t="s">
        <v>203</v>
      </c>
      <c r="C433" s="23" t="s">
        <v>11</v>
      </c>
      <c r="D433" s="23" t="s">
        <v>13</v>
      </c>
      <c r="E433" s="23" t="s">
        <v>231</v>
      </c>
      <c r="F433" s="23"/>
      <c r="G433" s="7">
        <v>15</v>
      </c>
      <c r="H433" s="7">
        <v>15</v>
      </c>
      <c r="I433" s="7">
        <v>0</v>
      </c>
    </row>
    <row r="434" spans="1:9" ht="57.75" customHeight="1">
      <c r="A434" s="14" t="s">
        <v>32</v>
      </c>
      <c r="B434" s="23" t="s">
        <v>203</v>
      </c>
      <c r="C434" s="23" t="s">
        <v>11</v>
      </c>
      <c r="D434" s="23" t="s">
        <v>13</v>
      </c>
      <c r="E434" s="23" t="s">
        <v>231</v>
      </c>
      <c r="F434" s="23" t="s">
        <v>33</v>
      </c>
      <c r="G434" s="7">
        <v>15</v>
      </c>
      <c r="H434" s="7">
        <v>15</v>
      </c>
      <c r="I434" s="7">
        <v>0</v>
      </c>
    </row>
    <row r="435" spans="1:9" ht="77.25" customHeight="1">
      <c r="A435" s="14" t="s">
        <v>418</v>
      </c>
      <c r="B435" s="23" t="s">
        <v>203</v>
      </c>
      <c r="C435" s="23" t="s">
        <v>11</v>
      </c>
      <c r="D435" s="23" t="s">
        <v>13</v>
      </c>
      <c r="E435" s="23" t="s">
        <v>14</v>
      </c>
      <c r="F435" s="23"/>
      <c r="G435" s="7">
        <f>G436</f>
        <v>61</v>
      </c>
      <c r="H435" s="7">
        <f t="shared" ref="H435:I435" si="111">H436</f>
        <v>46</v>
      </c>
      <c r="I435" s="7">
        <f t="shared" si="111"/>
        <v>52</v>
      </c>
    </row>
    <row r="436" spans="1:9" ht="36.75" customHeight="1">
      <c r="A436" s="47" t="s">
        <v>15</v>
      </c>
      <c r="B436" s="23" t="s">
        <v>203</v>
      </c>
      <c r="C436" s="23" t="s">
        <v>11</v>
      </c>
      <c r="D436" s="23" t="s">
        <v>13</v>
      </c>
      <c r="E436" s="23" t="s">
        <v>16</v>
      </c>
      <c r="F436" s="23"/>
      <c r="G436" s="7">
        <f>SUM(G437:G438)</f>
        <v>61</v>
      </c>
      <c r="H436" s="7">
        <f t="shared" ref="H436:I436" si="112">SUM(H437:H438)</f>
        <v>46</v>
      </c>
      <c r="I436" s="7">
        <f t="shared" si="112"/>
        <v>52</v>
      </c>
    </row>
    <row r="437" spans="1:9" ht="131.25">
      <c r="A437" s="53" t="s">
        <v>61</v>
      </c>
      <c r="B437" s="23" t="s">
        <v>203</v>
      </c>
      <c r="C437" s="23" t="s">
        <v>11</v>
      </c>
      <c r="D437" s="23" t="s">
        <v>13</v>
      </c>
      <c r="E437" s="23" t="s">
        <v>16</v>
      </c>
      <c r="F437" s="23" t="s">
        <v>62</v>
      </c>
      <c r="G437" s="7">
        <v>9</v>
      </c>
      <c r="H437" s="7">
        <v>9</v>
      </c>
      <c r="I437" s="7">
        <v>9</v>
      </c>
    </row>
    <row r="438" spans="1:9" ht="57" customHeight="1">
      <c r="A438" s="14" t="s">
        <v>32</v>
      </c>
      <c r="B438" s="23" t="s">
        <v>203</v>
      </c>
      <c r="C438" s="23" t="s">
        <v>11</v>
      </c>
      <c r="D438" s="23" t="s">
        <v>13</v>
      </c>
      <c r="E438" s="23" t="s">
        <v>16</v>
      </c>
      <c r="F438" s="23" t="s">
        <v>33</v>
      </c>
      <c r="G438" s="7">
        <v>52</v>
      </c>
      <c r="H438" s="7">
        <v>37</v>
      </c>
      <c r="I438" s="7">
        <v>43</v>
      </c>
    </row>
    <row r="439" spans="1:9" ht="77.25" customHeight="1">
      <c r="A439" s="14" t="s">
        <v>364</v>
      </c>
      <c r="B439" s="23" t="s">
        <v>203</v>
      </c>
      <c r="C439" s="23" t="s">
        <v>11</v>
      </c>
      <c r="D439" s="23" t="s">
        <v>13</v>
      </c>
      <c r="E439" s="23" t="s">
        <v>232</v>
      </c>
      <c r="F439" s="23"/>
      <c r="G439" s="7">
        <v>13</v>
      </c>
      <c r="H439" s="7">
        <v>13</v>
      </c>
      <c r="I439" s="7">
        <v>0</v>
      </c>
    </row>
    <row r="440" spans="1:9" ht="42" customHeight="1">
      <c r="A440" s="47" t="s">
        <v>15</v>
      </c>
      <c r="B440" s="23" t="s">
        <v>203</v>
      </c>
      <c r="C440" s="23" t="s">
        <v>11</v>
      </c>
      <c r="D440" s="23" t="s">
        <v>13</v>
      </c>
      <c r="E440" s="23" t="s">
        <v>233</v>
      </c>
      <c r="F440" s="23"/>
      <c r="G440" s="7">
        <v>13</v>
      </c>
      <c r="H440" s="7">
        <v>13</v>
      </c>
      <c r="I440" s="7">
        <v>0</v>
      </c>
    </row>
    <row r="441" spans="1:9" ht="57" customHeight="1">
      <c r="A441" s="14" t="s">
        <v>32</v>
      </c>
      <c r="B441" s="23" t="s">
        <v>203</v>
      </c>
      <c r="C441" s="23" t="s">
        <v>11</v>
      </c>
      <c r="D441" s="23" t="s">
        <v>13</v>
      </c>
      <c r="E441" s="23" t="s">
        <v>233</v>
      </c>
      <c r="F441" s="23" t="s">
        <v>33</v>
      </c>
      <c r="G441" s="7">
        <v>13</v>
      </c>
      <c r="H441" s="7">
        <v>13</v>
      </c>
      <c r="I441" s="7">
        <v>0</v>
      </c>
    </row>
    <row r="442" spans="1:9" ht="63.75" customHeight="1">
      <c r="A442" s="47" t="s">
        <v>125</v>
      </c>
      <c r="B442" s="23" t="s">
        <v>203</v>
      </c>
      <c r="C442" s="23" t="s">
        <v>11</v>
      </c>
      <c r="D442" s="23" t="s">
        <v>13</v>
      </c>
      <c r="E442" s="23" t="s">
        <v>126</v>
      </c>
      <c r="F442" s="23"/>
      <c r="G442" s="7">
        <v>50</v>
      </c>
      <c r="H442" s="7">
        <v>50</v>
      </c>
      <c r="I442" s="7">
        <v>50</v>
      </c>
    </row>
    <row r="443" spans="1:9" ht="21.75" customHeight="1">
      <c r="A443" s="14" t="s">
        <v>234</v>
      </c>
      <c r="B443" s="23" t="s">
        <v>203</v>
      </c>
      <c r="C443" s="23" t="s">
        <v>11</v>
      </c>
      <c r="D443" s="23" t="s">
        <v>13</v>
      </c>
      <c r="E443" s="23" t="s">
        <v>302</v>
      </c>
      <c r="F443" s="23"/>
      <c r="G443" s="7">
        <v>50</v>
      </c>
      <c r="H443" s="7">
        <v>50</v>
      </c>
      <c r="I443" s="7">
        <v>50</v>
      </c>
    </row>
    <row r="444" spans="1:9" ht="76.5" customHeight="1">
      <c r="A444" s="14" t="s">
        <v>235</v>
      </c>
      <c r="B444" s="23" t="s">
        <v>203</v>
      </c>
      <c r="C444" s="23" t="s">
        <v>11</v>
      </c>
      <c r="D444" s="23" t="s">
        <v>13</v>
      </c>
      <c r="E444" s="23" t="s">
        <v>304</v>
      </c>
      <c r="F444" s="23"/>
      <c r="G444" s="7">
        <v>50</v>
      </c>
      <c r="H444" s="7">
        <v>50</v>
      </c>
      <c r="I444" s="7">
        <v>50</v>
      </c>
    </row>
    <row r="445" spans="1:9" ht="57.75" customHeight="1">
      <c r="A445" s="14" t="s">
        <v>32</v>
      </c>
      <c r="B445" s="23" t="s">
        <v>203</v>
      </c>
      <c r="C445" s="23" t="s">
        <v>11</v>
      </c>
      <c r="D445" s="23" t="s">
        <v>13</v>
      </c>
      <c r="E445" s="23" t="s">
        <v>304</v>
      </c>
      <c r="F445" s="23" t="s">
        <v>33</v>
      </c>
      <c r="G445" s="7">
        <v>50</v>
      </c>
      <c r="H445" s="7">
        <v>50</v>
      </c>
      <c r="I445" s="7">
        <v>50</v>
      </c>
    </row>
    <row r="446" spans="1:9" ht="20.25" customHeight="1">
      <c r="A446" s="52" t="s">
        <v>175</v>
      </c>
      <c r="B446" s="23" t="s">
        <v>203</v>
      </c>
      <c r="C446" s="23" t="s">
        <v>54</v>
      </c>
      <c r="D446" s="23"/>
      <c r="E446" s="23"/>
      <c r="F446" s="23"/>
      <c r="G446" s="7">
        <f>G447+G456+G466+G461</f>
        <v>936.1</v>
      </c>
      <c r="H446" s="7">
        <f t="shared" ref="H446:I446" si="113">H447+H456+H466+H461</f>
        <v>965.6</v>
      </c>
      <c r="I446" s="7">
        <f t="shared" si="113"/>
        <v>1031.4000000000001</v>
      </c>
    </row>
    <row r="447" spans="1:9" ht="18.75" customHeight="1">
      <c r="A447" s="53" t="s">
        <v>236</v>
      </c>
      <c r="B447" s="23" t="s">
        <v>203</v>
      </c>
      <c r="C447" s="23" t="s">
        <v>54</v>
      </c>
      <c r="D447" s="23" t="s">
        <v>181</v>
      </c>
      <c r="E447" s="34"/>
      <c r="F447" s="23"/>
      <c r="G447" s="7">
        <f>G449+G454</f>
        <v>405</v>
      </c>
      <c r="H447" s="7">
        <f t="shared" ref="H447:I447" si="114">H449+H454</f>
        <v>405</v>
      </c>
      <c r="I447" s="7">
        <f t="shared" si="114"/>
        <v>405</v>
      </c>
    </row>
    <row r="448" spans="1:9" ht="57.75" customHeight="1">
      <c r="A448" s="33" t="s">
        <v>430</v>
      </c>
      <c r="B448" s="23" t="s">
        <v>203</v>
      </c>
      <c r="C448" s="23" t="s">
        <v>54</v>
      </c>
      <c r="D448" s="23" t="s">
        <v>181</v>
      </c>
      <c r="E448" s="34" t="s">
        <v>237</v>
      </c>
      <c r="F448" s="23"/>
      <c r="G448" s="7">
        <f>G449</f>
        <v>250</v>
      </c>
      <c r="H448" s="7">
        <f t="shared" ref="H448:I448" si="115">H449</f>
        <v>250</v>
      </c>
      <c r="I448" s="7">
        <f t="shared" si="115"/>
        <v>250</v>
      </c>
    </row>
    <row r="449" spans="1:9" ht="41.25" customHeight="1">
      <c r="A449" s="33" t="s">
        <v>15</v>
      </c>
      <c r="B449" s="23" t="s">
        <v>203</v>
      </c>
      <c r="C449" s="23" t="s">
        <v>54</v>
      </c>
      <c r="D449" s="23" t="s">
        <v>181</v>
      </c>
      <c r="E449" s="34" t="s">
        <v>238</v>
      </c>
      <c r="F449" s="23"/>
      <c r="G449" s="7">
        <f>SUM(G450:G451)</f>
        <v>250</v>
      </c>
      <c r="H449" s="7">
        <f t="shared" ref="H449:I449" si="116">SUM(H450:H451)</f>
        <v>250</v>
      </c>
      <c r="I449" s="7">
        <f t="shared" si="116"/>
        <v>250</v>
      </c>
    </row>
    <row r="450" spans="1:9" ht="56.25" customHeight="1">
      <c r="A450" s="14" t="s">
        <v>32</v>
      </c>
      <c r="B450" s="23" t="s">
        <v>203</v>
      </c>
      <c r="C450" s="23" t="s">
        <v>54</v>
      </c>
      <c r="D450" s="23" t="s">
        <v>181</v>
      </c>
      <c r="E450" s="34" t="s">
        <v>238</v>
      </c>
      <c r="F450" s="23" t="s">
        <v>33</v>
      </c>
      <c r="G450" s="7">
        <v>20</v>
      </c>
      <c r="H450" s="7">
        <v>20</v>
      </c>
      <c r="I450" s="7">
        <v>20</v>
      </c>
    </row>
    <row r="451" spans="1:9" ht="22.5" customHeight="1">
      <c r="A451" s="27" t="s">
        <v>239</v>
      </c>
      <c r="B451" s="23" t="s">
        <v>203</v>
      </c>
      <c r="C451" s="23" t="s">
        <v>54</v>
      </c>
      <c r="D451" s="23" t="s">
        <v>181</v>
      </c>
      <c r="E451" s="34" t="s">
        <v>238</v>
      </c>
      <c r="F451" s="23" t="s">
        <v>240</v>
      </c>
      <c r="G451" s="13">
        <v>230</v>
      </c>
      <c r="H451" s="13">
        <v>230</v>
      </c>
      <c r="I451" s="13">
        <v>230</v>
      </c>
    </row>
    <row r="452" spans="1:9" ht="35.25" customHeight="1">
      <c r="A452" s="14" t="s">
        <v>177</v>
      </c>
      <c r="B452" s="23" t="s">
        <v>203</v>
      </c>
      <c r="C452" s="23" t="s">
        <v>54</v>
      </c>
      <c r="D452" s="23" t="s">
        <v>181</v>
      </c>
      <c r="E452" s="34" t="s">
        <v>178</v>
      </c>
      <c r="F452" s="23"/>
      <c r="G452" s="7">
        <v>155</v>
      </c>
      <c r="H452" s="7">
        <v>155</v>
      </c>
      <c r="I452" s="7">
        <v>155</v>
      </c>
    </row>
    <row r="453" spans="1:9" ht="18.75" customHeight="1">
      <c r="A453" s="14" t="s">
        <v>241</v>
      </c>
      <c r="B453" s="23" t="s">
        <v>203</v>
      </c>
      <c r="C453" s="23" t="s">
        <v>54</v>
      </c>
      <c r="D453" s="23" t="s">
        <v>181</v>
      </c>
      <c r="E453" s="34" t="s">
        <v>242</v>
      </c>
      <c r="F453" s="23"/>
      <c r="G453" s="7">
        <v>155</v>
      </c>
      <c r="H453" s="7">
        <v>155</v>
      </c>
      <c r="I453" s="7">
        <v>155</v>
      </c>
    </row>
    <row r="454" spans="1:9" ht="34.5" customHeight="1">
      <c r="A454" s="14" t="s">
        <v>243</v>
      </c>
      <c r="B454" s="23" t="s">
        <v>203</v>
      </c>
      <c r="C454" s="23" t="s">
        <v>54</v>
      </c>
      <c r="D454" s="23" t="s">
        <v>181</v>
      </c>
      <c r="E454" s="34" t="s">
        <v>244</v>
      </c>
      <c r="F454" s="23"/>
      <c r="G454" s="7">
        <v>155</v>
      </c>
      <c r="H454" s="7">
        <v>155</v>
      </c>
      <c r="I454" s="7">
        <v>155</v>
      </c>
    </row>
    <row r="455" spans="1:9" ht="55.5" customHeight="1">
      <c r="A455" s="14" t="s">
        <v>32</v>
      </c>
      <c r="B455" s="23" t="s">
        <v>203</v>
      </c>
      <c r="C455" s="23" t="s">
        <v>54</v>
      </c>
      <c r="D455" s="23" t="s">
        <v>181</v>
      </c>
      <c r="E455" s="34" t="s">
        <v>244</v>
      </c>
      <c r="F455" s="23" t="s">
        <v>33</v>
      </c>
      <c r="G455" s="7">
        <v>155</v>
      </c>
      <c r="H455" s="7">
        <v>155</v>
      </c>
      <c r="I455" s="7">
        <v>155</v>
      </c>
    </row>
    <row r="456" spans="1:9" ht="24.75" customHeight="1">
      <c r="A456" s="27" t="s">
        <v>245</v>
      </c>
      <c r="B456" s="23" t="s">
        <v>203</v>
      </c>
      <c r="C456" s="23" t="s">
        <v>54</v>
      </c>
      <c r="D456" s="23" t="s">
        <v>40</v>
      </c>
      <c r="E456" s="23"/>
      <c r="F456" s="23"/>
      <c r="G456" s="7">
        <f>G457</f>
        <v>10</v>
      </c>
      <c r="H456" s="7">
        <f t="shared" ref="H456:I456" si="117">H457</f>
        <v>10</v>
      </c>
      <c r="I456" s="7">
        <f t="shared" si="117"/>
        <v>10</v>
      </c>
    </row>
    <row r="457" spans="1:9" ht="61.5" customHeight="1">
      <c r="A457" s="47" t="s">
        <v>125</v>
      </c>
      <c r="B457" s="23" t="s">
        <v>203</v>
      </c>
      <c r="C457" s="23" t="s">
        <v>54</v>
      </c>
      <c r="D457" s="23" t="s">
        <v>40</v>
      </c>
      <c r="E457" s="23" t="s">
        <v>126</v>
      </c>
      <c r="F457" s="23"/>
      <c r="G457" s="7">
        <v>10</v>
      </c>
      <c r="H457" s="7">
        <v>10</v>
      </c>
      <c r="I457" s="7">
        <v>10</v>
      </c>
    </row>
    <row r="458" spans="1:9" ht="26.25" customHeight="1">
      <c r="A458" s="14" t="s">
        <v>234</v>
      </c>
      <c r="B458" s="23" t="s">
        <v>203</v>
      </c>
      <c r="C458" s="23" t="s">
        <v>54</v>
      </c>
      <c r="D458" s="23" t="s">
        <v>40</v>
      </c>
      <c r="E458" s="23" t="s">
        <v>302</v>
      </c>
      <c r="F458" s="23"/>
      <c r="G458" s="7">
        <v>10</v>
      </c>
      <c r="H458" s="7">
        <v>10</v>
      </c>
      <c r="I458" s="7">
        <v>10</v>
      </c>
    </row>
    <row r="459" spans="1:9" ht="43.5" customHeight="1">
      <c r="A459" s="14" t="s">
        <v>246</v>
      </c>
      <c r="B459" s="23" t="s">
        <v>203</v>
      </c>
      <c r="C459" s="23" t="s">
        <v>54</v>
      </c>
      <c r="D459" s="23" t="s">
        <v>40</v>
      </c>
      <c r="E459" s="23" t="s">
        <v>324</v>
      </c>
      <c r="F459" s="23"/>
      <c r="G459" s="7">
        <v>10</v>
      </c>
      <c r="H459" s="7">
        <v>10</v>
      </c>
      <c r="I459" s="7">
        <v>10</v>
      </c>
    </row>
    <row r="460" spans="1:9" ht="58.5" customHeight="1">
      <c r="A460" s="14" t="s">
        <v>32</v>
      </c>
      <c r="B460" s="23" t="s">
        <v>203</v>
      </c>
      <c r="C460" s="23" t="s">
        <v>54</v>
      </c>
      <c r="D460" s="23" t="s">
        <v>40</v>
      </c>
      <c r="E460" s="23" t="s">
        <v>324</v>
      </c>
      <c r="F460" s="23" t="s">
        <v>33</v>
      </c>
      <c r="G460" s="7">
        <v>10</v>
      </c>
      <c r="H460" s="7">
        <v>10</v>
      </c>
      <c r="I460" s="7">
        <v>10</v>
      </c>
    </row>
    <row r="461" spans="1:9" ht="30.75" customHeight="1">
      <c r="A461" s="59" t="s">
        <v>176</v>
      </c>
      <c r="B461" s="23" t="s">
        <v>203</v>
      </c>
      <c r="C461" s="34" t="s">
        <v>54</v>
      </c>
      <c r="D461" s="34" t="s">
        <v>35</v>
      </c>
      <c r="E461" s="23"/>
      <c r="F461" s="23"/>
      <c r="G461" s="7">
        <v>171.1</v>
      </c>
      <c r="H461" s="7">
        <v>200.6</v>
      </c>
      <c r="I461" s="7">
        <v>266.39999999999998</v>
      </c>
    </row>
    <row r="462" spans="1:9" ht="58.5" customHeight="1">
      <c r="A462" s="47" t="s">
        <v>125</v>
      </c>
      <c r="B462" s="23" t="s">
        <v>203</v>
      </c>
      <c r="C462" s="34" t="s">
        <v>54</v>
      </c>
      <c r="D462" s="34" t="s">
        <v>35</v>
      </c>
      <c r="E462" s="34" t="s">
        <v>126</v>
      </c>
      <c r="F462" s="23"/>
      <c r="G462" s="7">
        <v>171.1</v>
      </c>
      <c r="H462" s="7">
        <v>200.6</v>
      </c>
      <c r="I462" s="7">
        <v>266.39999999999998</v>
      </c>
    </row>
    <row r="463" spans="1:9" ht="18.75">
      <c r="A463" s="14" t="s">
        <v>234</v>
      </c>
      <c r="B463" s="23" t="s">
        <v>203</v>
      </c>
      <c r="C463" s="34" t="s">
        <v>54</v>
      </c>
      <c r="D463" s="34" t="s">
        <v>35</v>
      </c>
      <c r="E463" s="34" t="s">
        <v>302</v>
      </c>
      <c r="F463" s="23"/>
      <c r="G463" s="7">
        <v>171.1</v>
      </c>
      <c r="H463" s="7">
        <v>200.6</v>
      </c>
      <c r="I463" s="7">
        <v>266.39999999999998</v>
      </c>
    </row>
    <row r="464" spans="1:9" ht="58.5" customHeight="1">
      <c r="A464" s="27" t="s">
        <v>179</v>
      </c>
      <c r="B464" s="23" t="s">
        <v>203</v>
      </c>
      <c r="C464" s="34" t="s">
        <v>54</v>
      </c>
      <c r="D464" s="34" t="s">
        <v>35</v>
      </c>
      <c r="E464" s="23" t="s">
        <v>412</v>
      </c>
      <c r="F464" s="23"/>
      <c r="G464" s="7">
        <v>171.1</v>
      </c>
      <c r="H464" s="7">
        <v>200.6</v>
      </c>
      <c r="I464" s="7">
        <v>266.39999999999998</v>
      </c>
    </row>
    <row r="465" spans="1:9" ht="58.5" customHeight="1">
      <c r="A465" s="14" t="s">
        <v>32</v>
      </c>
      <c r="B465" s="23" t="s">
        <v>203</v>
      </c>
      <c r="C465" s="34" t="s">
        <v>54</v>
      </c>
      <c r="D465" s="34" t="s">
        <v>35</v>
      </c>
      <c r="E465" s="23" t="s">
        <v>412</v>
      </c>
      <c r="F465" s="23" t="s">
        <v>33</v>
      </c>
      <c r="G465" s="7">
        <v>171.1</v>
      </c>
      <c r="H465" s="7">
        <v>200.6</v>
      </c>
      <c r="I465" s="7">
        <v>266.39999999999998</v>
      </c>
    </row>
    <row r="466" spans="1:9" ht="45.75" customHeight="1">
      <c r="A466" s="27" t="s">
        <v>335</v>
      </c>
      <c r="B466" s="23" t="s">
        <v>203</v>
      </c>
      <c r="C466" s="23" t="s">
        <v>54</v>
      </c>
      <c r="D466" s="23" t="s">
        <v>277</v>
      </c>
      <c r="E466" s="34"/>
      <c r="F466" s="23"/>
      <c r="G466" s="7">
        <f>G467</f>
        <v>350</v>
      </c>
      <c r="H466" s="7">
        <f t="shared" ref="H466:I467" si="118">H467</f>
        <v>350</v>
      </c>
      <c r="I466" s="7">
        <f t="shared" si="118"/>
        <v>350</v>
      </c>
    </row>
    <row r="467" spans="1:9" ht="36" customHeight="1">
      <c r="A467" s="14" t="s">
        <v>177</v>
      </c>
      <c r="B467" s="23" t="s">
        <v>203</v>
      </c>
      <c r="C467" s="23" t="s">
        <v>54</v>
      </c>
      <c r="D467" s="23" t="s">
        <v>277</v>
      </c>
      <c r="E467" s="23" t="s">
        <v>178</v>
      </c>
      <c r="F467" s="23"/>
      <c r="G467" s="7">
        <f>G468</f>
        <v>350</v>
      </c>
      <c r="H467" s="7">
        <f t="shared" si="118"/>
        <v>350</v>
      </c>
      <c r="I467" s="7">
        <f t="shared" si="118"/>
        <v>350</v>
      </c>
    </row>
    <row r="468" spans="1:9" ht="42" customHeight="1">
      <c r="A468" s="14" t="s">
        <v>223</v>
      </c>
      <c r="B468" s="23" t="s">
        <v>203</v>
      </c>
      <c r="C468" s="23" t="s">
        <v>54</v>
      </c>
      <c r="D468" s="23" t="s">
        <v>277</v>
      </c>
      <c r="E468" s="23" t="s">
        <v>224</v>
      </c>
      <c r="F468" s="23"/>
      <c r="G468" s="7">
        <f>G469+G471</f>
        <v>350</v>
      </c>
      <c r="H468" s="7">
        <f t="shared" ref="H468:I468" si="119">H469+H471</f>
        <v>350</v>
      </c>
      <c r="I468" s="7">
        <f t="shared" si="119"/>
        <v>350</v>
      </c>
    </row>
    <row r="469" spans="1:9" ht="42" hidden="1" customHeight="1">
      <c r="A469" s="67" t="s">
        <v>358</v>
      </c>
      <c r="B469" s="23" t="s">
        <v>203</v>
      </c>
      <c r="C469" s="23" t="s">
        <v>54</v>
      </c>
      <c r="D469" s="23" t="s">
        <v>277</v>
      </c>
      <c r="E469" s="23" t="s">
        <v>357</v>
      </c>
      <c r="F469" s="68"/>
      <c r="G469" s="7"/>
      <c r="H469" s="7"/>
      <c r="I469" s="7"/>
    </row>
    <row r="470" spans="1:9" ht="57.75" hidden="1" customHeight="1">
      <c r="A470" s="14" t="s">
        <v>32</v>
      </c>
      <c r="B470" s="23" t="s">
        <v>203</v>
      </c>
      <c r="C470" s="23" t="s">
        <v>54</v>
      </c>
      <c r="D470" s="23" t="s">
        <v>277</v>
      </c>
      <c r="E470" s="23" t="s">
        <v>357</v>
      </c>
      <c r="F470" s="68" t="s">
        <v>33</v>
      </c>
      <c r="G470" s="7"/>
      <c r="H470" s="7"/>
      <c r="I470" s="7"/>
    </row>
    <row r="471" spans="1:9" ht="56.25">
      <c r="A471" s="67" t="s">
        <v>225</v>
      </c>
      <c r="B471" s="68" t="s">
        <v>203</v>
      </c>
      <c r="C471" s="23" t="s">
        <v>54</v>
      </c>
      <c r="D471" s="23" t="s">
        <v>277</v>
      </c>
      <c r="E471" s="68" t="s">
        <v>226</v>
      </c>
      <c r="F471" s="68"/>
      <c r="G471" s="7">
        <v>350</v>
      </c>
      <c r="H471" s="7">
        <v>350</v>
      </c>
      <c r="I471" s="7">
        <v>350</v>
      </c>
    </row>
    <row r="472" spans="1:9" ht="60" customHeight="1">
      <c r="A472" s="14" t="s">
        <v>32</v>
      </c>
      <c r="B472" s="23" t="s">
        <v>203</v>
      </c>
      <c r="C472" s="23" t="s">
        <v>54</v>
      </c>
      <c r="D472" s="23" t="s">
        <v>277</v>
      </c>
      <c r="E472" s="23" t="s">
        <v>226</v>
      </c>
      <c r="F472" s="23" t="s">
        <v>33</v>
      </c>
      <c r="G472" s="7">
        <v>350</v>
      </c>
      <c r="H472" s="7">
        <v>350</v>
      </c>
      <c r="I472" s="7">
        <v>350</v>
      </c>
    </row>
    <row r="473" spans="1:9" ht="24.75" customHeight="1">
      <c r="A473" s="27" t="s">
        <v>180</v>
      </c>
      <c r="B473" s="23" t="s">
        <v>203</v>
      </c>
      <c r="C473" s="23" t="s">
        <v>181</v>
      </c>
      <c r="D473" s="23"/>
      <c r="E473" s="34"/>
      <c r="F473" s="23"/>
      <c r="G473" s="7">
        <f>G474+G512</f>
        <v>31029.1</v>
      </c>
      <c r="H473" s="7">
        <f t="shared" ref="H473:I473" si="120">H474+H512</f>
        <v>8037.4</v>
      </c>
      <c r="I473" s="7">
        <f t="shared" si="120"/>
        <v>7328.4</v>
      </c>
    </row>
    <row r="474" spans="1:9" ht="24.75" customHeight="1">
      <c r="A474" s="27" t="s">
        <v>182</v>
      </c>
      <c r="B474" s="23" t="s">
        <v>203</v>
      </c>
      <c r="C474" s="23" t="s">
        <v>181</v>
      </c>
      <c r="D474" s="23" t="s">
        <v>87</v>
      </c>
      <c r="E474" s="34"/>
      <c r="F474" s="23"/>
      <c r="G474" s="7">
        <f>G488+G475+G502</f>
        <v>26602.699999999997</v>
      </c>
      <c r="H474" s="7">
        <f t="shared" ref="H474:I474" si="121">H488+H475+H502</f>
        <v>7591</v>
      </c>
      <c r="I474" s="7">
        <f t="shared" si="121"/>
        <v>6882</v>
      </c>
    </row>
    <row r="475" spans="1:9" ht="63" customHeight="1">
      <c r="A475" s="27" t="s">
        <v>342</v>
      </c>
      <c r="B475" s="23" t="s">
        <v>203</v>
      </c>
      <c r="C475" s="23" t="s">
        <v>181</v>
      </c>
      <c r="D475" s="23" t="s">
        <v>87</v>
      </c>
      <c r="E475" s="34" t="s">
        <v>343</v>
      </c>
      <c r="F475" s="23"/>
      <c r="G475" s="7">
        <f>G479+G481+G485+G487+G482+G477</f>
        <v>16890.8</v>
      </c>
      <c r="H475" s="7">
        <f t="shared" ref="H475:I475" si="122">H479+H481+H485+H487+H482+H477</f>
        <v>1300</v>
      </c>
      <c r="I475" s="7">
        <f t="shared" si="122"/>
        <v>0</v>
      </c>
    </row>
    <row r="476" spans="1:9" ht="37.5">
      <c r="A476" s="33" t="s">
        <v>15</v>
      </c>
      <c r="B476" s="23" t="s">
        <v>203</v>
      </c>
      <c r="C476" s="23" t="s">
        <v>181</v>
      </c>
      <c r="D476" s="23" t="s">
        <v>87</v>
      </c>
      <c r="E476" s="34" t="s">
        <v>411</v>
      </c>
      <c r="F476" s="23"/>
      <c r="G476" s="7">
        <v>3434.6</v>
      </c>
      <c r="H476" s="7">
        <v>3434.6</v>
      </c>
      <c r="I476" s="7">
        <v>0</v>
      </c>
    </row>
    <row r="477" spans="1:9" ht="63" customHeight="1">
      <c r="A477" s="14" t="s">
        <v>32</v>
      </c>
      <c r="B477" s="23" t="s">
        <v>203</v>
      </c>
      <c r="C477" s="23" t="s">
        <v>181</v>
      </c>
      <c r="D477" s="23" t="s">
        <v>87</v>
      </c>
      <c r="E477" s="34" t="s">
        <v>411</v>
      </c>
      <c r="F477" s="23" t="s">
        <v>33</v>
      </c>
      <c r="G477" s="7">
        <v>3300</v>
      </c>
      <c r="H477" s="7">
        <v>1300</v>
      </c>
      <c r="I477" s="7">
        <v>0</v>
      </c>
    </row>
    <row r="478" spans="1:9" ht="93.75" hidden="1" customHeight="1">
      <c r="A478" s="27" t="s">
        <v>389</v>
      </c>
      <c r="B478" s="23" t="s">
        <v>203</v>
      </c>
      <c r="C478" s="23" t="s">
        <v>181</v>
      </c>
      <c r="D478" s="23" t="s">
        <v>87</v>
      </c>
      <c r="E478" s="34" t="s">
        <v>385</v>
      </c>
      <c r="F478" s="23"/>
      <c r="G478" s="7">
        <f>G479</f>
        <v>0</v>
      </c>
    </row>
    <row r="479" spans="1:9" ht="56.25" hidden="1" customHeight="1">
      <c r="A479" s="14" t="s">
        <v>361</v>
      </c>
      <c r="B479" s="23" t="s">
        <v>203</v>
      </c>
      <c r="C479" s="23" t="s">
        <v>181</v>
      </c>
      <c r="D479" s="23" t="s">
        <v>87</v>
      </c>
      <c r="E479" s="34" t="s">
        <v>385</v>
      </c>
      <c r="F479" s="23" t="s">
        <v>359</v>
      </c>
      <c r="G479" s="7"/>
    </row>
    <row r="480" spans="1:9" ht="56.25">
      <c r="A480" s="14" t="s">
        <v>360</v>
      </c>
      <c r="B480" s="23" t="s">
        <v>203</v>
      </c>
      <c r="C480" s="23" t="s">
        <v>181</v>
      </c>
      <c r="D480" s="23" t="s">
        <v>87</v>
      </c>
      <c r="E480" s="34" t="s">
        <v>386</v>
      </c>
      <c r="F480" s="23"/>
      <c r="G480" s="7">
        <v>6455.5</v>
      </c>
      <c r="H480" s="7">
        <v>0</v>
      </c>
      <c r="I480" s="7">
        <v>0</v>
      </c>
    </row>
    <row r="481" spans="1:9" ht="56.25">
      <c r="A481" s="14" t="s">
        <v>361</v>
      </c>
      <c r="B481" s="23" t="s">
        <v>203</v>
      </c>
      <c r="C481" s="23" t="s">
        <v>181</v>
      </c>
      <c r="D481" s="23" t="s">
        <v>87</v>
      </c>
      <c r="E481" s="34" t="s">
        <v>386</v>
      </c>
      <c r="F481" s="23" t="s">
        <v>359</v>
      </c>
      <c r="G481" s="7">
        <v>6455.5</v>
      </c>
      <c r="H481" s="7">
        <v>0</v>
      </c>
      <c r="I481" s="7">
        <v>0</v>
      </c>
    </row>
    <row r="482" spans="1:9" ht="56.25">
      <c r="A482" s="14" t="s">
        <v>405</v>
      </c>
      <c r="B482" s="23" t="s">
        <v>203</v>
      </c>
      <c r="C482" s="23" t="s">
        <v>181</v>
      </c>
      <c r="D482" s="23" t="s">
        <v>87</v>
      </c>
      <c r="E482" s="34" t="s">
        <v>410</v>
      </c>
      <c r="F482" s="23"/>
      <c r="G482" s="7">
        <v>7070.7</v>
      </c>
      <c r="H482" s="7">
        <v>0</v>
      </c>
      <c r="I482" s="7">
        <v>0</v>
      </c>
    </row>
    <row r="483" spans="1:9" ht="56.25">
      <c r="A483" s="14" t="s">
        <v>32</v>
      </c>
      <c r="B483" s="23" t="s">
        <v>203</v>
      </c>
      <c r="C483" s="23" t="s">
        <v>181</v>
      </c>
      <c r="D483" s="23" t="s">
        <v>87</v>
      </c>
      <c r="E483" s="34" t="s">
        <v>410</v>
      </c>
      <c r="F483" s="23" t="s">
        <v>33</v>
      </c>
      <c r="G483" s="7">
        <v>7070.7</v>
      </c>
      <c r="H483" s="7">
        <v>0</v>
      </c>
      <c r="I483" s="7">
        <v>0</v>
      </c>
    </row>
    <row r="484" spans="1:9" ht="75" hidden="1" customHeight="1">
      <c r="A484" s="14" t="s">
        <v>285</v>
      </c>
      <c r="B484" s="23" t="s">
        <v>203</v>
      </c>
      <c r="C484" s="23" t="s">
        <v>181</v>
      </c>
      <c r="D484" s="23" t="s">
        <v>87</v>
      </c>
      <c r="E484" s="34" t="s">
        <v>345</v>
      </c>
      <c r="F484" s="23"/>
      <c r="G484" s="7"/>
      <c r="H484" s="7">
        <v>0</v>
      </c>
      <c r="I484" s="7"/>
    </row>
    <row r="485" spans="1:9" ht="56.25" hidden="1" customHeight="1">
      <c r="A485" s="14" t="s">
        <v>32</v>
      </c>
      <c r="B485" s="23" t="s">
        <v>203</v>
      </c>
      <c r="C485" s="23" t="s">
        <v>181</v>
      </c>
      <c r="D485" s="23" t="s">
        <v>87</v>
      </c>
      <c r="E485" s="34" t="s">
        <v>345</v>
      </c>
      <c r="F485" s="23" t="s">
        <v>33</v>
      </c>
      <c r="G485" s="7"/>
      <c r="H485" s="7">
        <v>0</v>
      </c>
      <c r="I485" s="7"/>
    </row>
    <row r="486" spans="1:9" ht="75">
      <c r="A486" s="27" t="s">
        <v>362</v>
      </c>
      <c r="B486" s="23" t="s">
        <v>203</v>
      </c>
      <c r="C486" s="23" t="s">
        <v>181</v>
      </c>
      <c r="D486" s="23" t="s">
        <v>87</v>
      </c>
      <c r="E486" s="34" t="s">
        <v>387</v>
      </c>
      <c r="F486" s="23"/>
      <c r="G486" s="7">
        <v>64.599999999999994</v>
      </c>
      <c r="H486" s="7">
        <v>0</v>
      </c>
      <c r="I486" s="7">
        <v>0</v>
      </c>
    </row>
    <row r="487" spans="1:9" ht="63" customHeight="1">
      <c r="A487" s="14" t="s">
        <v>361</v>
      </c>
      <c r="B487" s="23" t="s">
        <v>203</v>
      </c>
      <c r="C487" s="23" t="s">
        <v>181</v>
      </c>
      <c r="D487" s="23" t="s">
        <v>87</v>
      </c>
      <c r="E487" s="34" t="s">
        <v>387</v>
      </c>
      <c r="F487" s="23" t="s">
        <v>359</v>
      </c>
      <c r="G487" s="7">
        <v>64.599999999999994</v>
      </c>
      <c r="H487" s="7">
        <v>0</v>
      </c>
      <c r="I487" s="7">
        <v>0</v>
      </c>
    </row>
    <row r="488" spans="1:9" ht="42" customHeight="1">
      <c r="A488" s="27" t="s">
        <v>99</v>
      </c>
      <c r="B488" s="23" t="s">
        <v>203</v>
      </c>
      <c r="C488" s="23" t="s">
        <v>181</v>
      </c>
      <c r="D488" s="23" t="s">
        <v>87</v>
      </c>
      <c r="E488" s="34" t="s">
        <v>109</v>
      </c>
      <c r="F488" s="23"/>
      <c r="G488" s="7">
        <f>G489</f>
        <v>8911.9</v>
      </c>
      <c r="H488" s="7">
        <f t="shared" ref="H488:I488" si="123">H489</f>
        <v>5491</v>
      </c>
      <c r="I488" s="7">
        <f t="shared" si="123"/>
        <v>6082</v>
      </c>
    </row>
    <row r="489" spans="1:9" ht="37.5">
      <c r="A489" s="27" t="s">
        <v>100</v>
      </c>
      <c r="B489" s="23" t="s">
        <v>203</v>
      </c>
      <c r="C489" s="23" t="s">
        <v>181</v>
      </c>
      <c r="D489" s="23" t="s">
        <v>87</v>
      </c>
      <c r="E489" s="34" t="s">
        <v>110</v>
      </c>
      <c r="F489" s="23"/>
      <c r="G489" s="7">
        <f>G490+G492+G500</f>
        <v>8911.9</v>
      </c>
      <c r="H489" s="7">
        <f t="shared" ref="H489:I489" si="124">H490+H492+H500</f>
        <v>5491</v>
      </c>
      <c r="I489" s="7">
        <f t="shared" si="124"/>
        <v>6082</v>
      </c>
    </row>
    <row r="490" spans="1:9" ht="37.5" hidden="1" customHeight="1">
      <c r="A490" s="27" t="s">
        <v>393</v>
      </c>
      <c r="B490" s="23" t="s">
        <v>203</v>
      </c>
      <c r="C490" s="23" t="s">
        <v>181</v>
      </c>
      <c r="D490" s="23" t="s">
        <v>87</v>
      </c>
      <c r="E490" s="34" t="s">
        <v>392</v>
      </c>
      <c r="F490" s="66"/>
      <c r="G490" s="10"/>
      <c r="H490" s="10"/>
      <c r="I490" s="10"/>
    </row>
    <row r="491" spans="1:9" ht="56.25" hidden="1">
      <c r="A491" s="14" t="s">
        <v>32</v>
      </c>
      <c r="B491" s="23" t="s">
        <v>203</v>
      </c>
      <c r="C491" s="23" t="s">
        <v>181</v>
      </c>
      <c r="D491" s="23" t="s">
        <v>87</v>
      </c>
      <c r="E491" s="34" t="s">
        <v>392</v>
      </c>
      <c r="F491" s="66" t="s">
        <v>33</v>
      </c>
      <c r="G491" s="10"/>
      <c r="H491" s="10"/>
      <c r="I491" s="10"/>
    </row>
    <row r="492" spans="1:9" ht="34.5" customHeight="1">
      <c r="A492" s="51" t="s">
        <v>247</v>
      </c>
      <c r="B492" s="23" t="s">
        <v>203</v>
      </c>
      <c r="C492" s="23" t="s">
        <v>181</v>
      </c>
      <c r="D492" s="23" t="s">
        <v>87</v>
      </c>
      <c r="E492" s="34" t="s">
        <v>248</v>
      </c>
      <c r="F492" s="66"/>
      <c r="G492" s="10">
        <f>SUM(G493:G499)</f>
        <v>3991</v>
      </c>
      <c r="H492" s="10">
        <f>SUM(H493:H499)</f>
        <v>5491</v>
      </c>
      <c r="I492" s="10">
        <f t="shared" ref="I492" si="125">SUM(I493:I499)</f>
        <v>6082</v>
      </c>
    </row>
    <row r="493" spans="1:9" ht="34.5" customHeight="1">
      <c r="A493" s="69" t="s">
        <v>249</v>
      </c>
      <c r="B493" s="23" t="s">
        <v>203</v>
      </c>
      <c r="C493" s="23" t="s">
        <v>181</v>
      </c>
      <c r="D493" s="23" t="s">
        <v>87</v>
      </c>
      <c r="E493" s="34" t="s">
        <v>248</v>
      </c>
      <c r="F493" s="23" t="s">
        <v>33</v>
      </c>
      <c r="G493" s="10">
        <v>3991</v>
      </c>
      <c r="H493" s="10">
        <v>5491</v>
      </c>
      <c r="I493" s="10">
        <v>6082</v>
      </c>
    </row>
    <row r="494" spans="1:9" ht="75.75" hidden="1" customHeight="1">
      <c r="A494" s="14" t="s">
        <v>250</v>
      </c>
      <c r="B494" s="23" t="s">
        <v>203</v>
      </c>
      <c r="C494" s="23" t="s">
        <v>181</v>
      </c>
      <c r="D494" s="23" t="s">
        <v>87</v>
      </c>
      <c r="E494" s="23" t="s">
        <v>251</v>
      </c>
      <c r="F494" s="23"/>
      <c r="G494" s="10"/>
    </row>
    <row r="495" spans="1:9" ht="61.5" hidden="1" customHeight="1">
      <c r="A495" s="14" t="s">
        <v>32</v>
      </c>
      <c r="B495" s="23" t="s">
        <v>203</v>
      </c>
      <c r="C495" s="23" t="s">
        <v>181</v>
      </c>
      <c r="D495" s="23" t="s">
        <v>87</v>
      </c>
      <c r="E495" s="23" t="s">
        <v>251</v>
      </c>
      <c r="F495" s="23" t="s">
        <v>33</v>
      </c>
      <c r="G495" s="10"/>
    </row>
    <row r="496" spans="1:9" ht="77.25" hidden="1" customHeight="1">
      <c r="A496" s="69" t="s">
        <v>252</v>
      </c>
      <c r="B496" s="23" t="s">
        <v>203</v>
      </c>
      <c r="C496" s="23" t="s">
        <v>181</v>
      </c>
      <c r="D496" s="23" t="s">
        <v>87</v>
      </c>
      <c r="E496" s="34" t="s">
        <v>253</v>
      </c>
      <c r="F496" s="23"/>
      <c r="G496" s="7"/>
    </row>
    <row r="497" spans="1:9" ht="34.5" hidden="1" customHeight="1">
      <c r="A497" s="69" t="s">
        <v>249</v>
      </c>
      <c r="B497" s="23" t="s">
        <v>203</v>
      </c>
      <c r="C497" s="23" t="s">
        <v>181</v>
      </c>
      <c r="D497" s="23" t="s">
        <v>87</v>
      </c>
      <c r="E497" s="34" t="s">
        <v>253</v>
      </c>
      <c r="F497" s="23" t="s">
        <v>33</v>
      </c>
      <c r="G497" s="7"/>
    </row>
    <row r="498" spans="1:9" ht="93.75" hidden="1" customHeight="1">
      <c r="A498" s="69" t="s">
        <v>339</v>
      </c>
      <c r="B498" s="23" t="s">
        <v>203</v>
      </c>
      <c r="C498" s="23" t="s">
        <v>181</v>
      </c>
      <c r="D498" s="23" t="s">
        <v>87</v>
      </c>
      <c r="E498" s="23" t="s">
        <v>251</v>
      </c>
      <c r="F498" s="23" t="s">
        <v>338</v>
      </c>
      <c r="G498" s="7"/>
    </row>
    <row r="499" spans="1:9" ht="23.25" hidden="1" customHeight="1">
      <c r="A499" s="27" t="s">
        <v>63</v>
      </c>
      <c r="B499" s="23" t="s">
        <v>203</v>
      </c>
      <c r="C499" s="23" t="s">
        <v>181</v>
      </c>
      <c r="D499" s="23" t="s">
        <v>87</v>
      </c>
      <c r="E499" s="34" t="s">
        <v>248</v>
      </c>
      <c r="F499" s="23" t="s">
        <v>64</v>
      </c>
      <c r="G499" s="7"/>
    </row>
    <row r="500" spans="1:9" ht="37.5">
      <c r="A500" s="27" t="s">
        <v>406</v>
      </c>
      <c r="B500" s="23" t="s">
        <v>203</v>
      </c>
      <c r="C500" s="23" t="s">
        <v>181</v>
      </c>
      <c r="D500" s="23" t="s">
        <v>87</v>
      </c>
      <c r="E500" s="23" t="s">
        <v>408</v>
      </c>
      <c r="F500" s="23"/>
      <c r="G500" s="7">
        <f>G501</f>
        <v>4920.8999999999996</v>
      </c>
      <c r="H500" s="7">
        <f t="shared" ref="H500:I500" si="126">H501</f>
        <v>0</v>
      </c>
      <c r="I500" s="7">
        <f t="shared" si="126"/>
        <v>0</v>
      </c>
    </row>
    <row r="501" spans="1:9" ht="58.5" customHeight="1">
      <c r="A501" s="27" t="s">
        <v>32</v>
      </c>
      <c r="B501" s="23" t="s">
        <v>203</v>
      </c>
      <c r="C501" s="23" t="s">
        <v>181</v>
      </c>
      <c r="D501" s="23" t="s">
        <v>87</v>
      </c>
      <c r="E501" s="23" t="s">
        <v>408</v>
      </c>
      <c r="F501" s="23" t="s">
        <v>33</v>
      </c>
      <c r="G501" s="7">
        <v>4920.8999999999996</v>
      </c>
      <c r="H501" s="7">
        <v>0</v>
      </c>
      <c r="I501" s="7">
        <v>0</v>
      </c>
    </row>
    <row r="502" spans="1:9" ht="58.5" customHeight="1">
      <c r="A502" s="47" t="s">
        <v>125</v>
      </c>
      <c r="B502" s="34" t="s">
        <v>203</v>
      </c>
      <c r="C502" s="23" t="s">
        <v>181</v>
      </c>
      <c r="D502" s="23" t="s">
        <v>87</v>
      </c>
      <c r="E502" s="23" t="s">
        <v>126</v>
      </c>
      <c r="F502" s="23"/>
      <c r="G502" s="7">
        <f>G506+G503+G509</f>
        <v>800</v>
      </c>
      <c r="H502" s="7">
        <f t="shared" ref="H502:I502" si="127">H506+H503+H509</f>
        <v>800</v>
      </c>
      <c r="I502" s="7">
        <f t="shared" si="127"/>
        <v>800</v>
      </c>
    </row>
    <row r="503" spans="1:9" ht="18.75" hidden="1" customHeight="1">
      <c r="A503" s="47" t="s">
        <v>157</v>
      </c>
      <c r="B503" s="34" t="s">
        <v>203</v>
      </c>
      <c r="C503" s="23" t="s">
        <v>181</v>
      </c>
      <c r="D503" s="23" t="s">
        <v>87</v>
      </c>
      <c r="E503" s="23" t="s">
        <v>158</v>
      </c>
      <c r="F503" s="23"/>
      <c r="G503" s="7"/>
      <c r="H503" s="7"/>
      <c r="I503" s="7"/>
    </row>
    <row r="504" spans="1:9" ht="37.5" hidden="1" customHeight="1">
      <c r="A504" s="47" t="s">
        <v>159</v>
      </c>
      <c r="B504" s="34" t="s">
        <v>203</v>
      </c>
      <c r="C504" s="23" t="s">
        <v>181</v>
      </c>
      <c r="D504" s="23" t="s">
        <v>87</v>
      </c>
      <c r="E504" s="23" t="s">
        <v>160</v>
      </c>
      <c r="F504" s="23"/>
      <c r="G504" s="7"/>
      <c r="H504" s="7"/>
      <c r="I504" s="7"/>
    </row>
    <row r="505" spans="1:9" ht="58.5" hidden="1" customHeight="1">
      <c r="A505" s="27" t="s">
        <v>32</v>
      </c>
      <c r="B505" s="34" t="s">
        <v>203</v>
      </c>
      <c r="C505" s="23" t="s">
        <v>181</v>
      </c>
      <c r="D505" s="23" t="s">
        <v>87</v>
      </c>
      <c r="E505" s="23" t="s">
        <v>160</v>
      </c>
      <c r="F505" s="23" t="s">
        <v>33</v>
      </c>
      <c r="G505" s="7"/>
      <c r="H505" s="7"/>
      <c r="I505" s="7"/>
    </row>
    <row r="506" spans="1:9" ht="28.5" customHeight="1">
      <c r="A506" s="27" t="s">
        <v>234</v>
      </c>
      <c r="B506" s="23" t="s">
        <v>203</v>
      </c>
      <c r="C506" s="23" t="s">
        <v>181</v>
      </c>
      <c r="D506" s="23" t="s">
        <v>87</v>
      </c>
      <c r="E506" s="23" t="s">
        <v>302</v>
      </c>
      <c r="F506" s="23"/>
      <c r="G506" s="7">
        <v>800</v>
      </c>
      <c r="H506" s="7">
        <v>800</v>
      </c>
      <c r="I506" s="7">
        <v>800</v>
      </c>
    </row>
    <row r="507" spans="1:9" ht="121.5" customHeight="1">
      <c r="A507" s="27" t="s">
        <v>310</v>
      </c>
      <c r="B507" s="23" t="s">
        <v>203</v>
      </c>
      <c r="C507" s="23" t="s">
        <v>181</v>
      </c>
      <c r="D507" s="23" t="s">
        <v>87</v>
      </c>
      <c r="E507" s="23" t="s">
        <v>325</v>
      </c>
      <c r="F507" s="23"/>
      <c r="G507" s="7">
        <v>800</v>
      </c>
      <c r="H507" s="7">
        <v>800</v>
      </c>
      <c r="I507" s="7">
        <v>800</v>
      </c>
    </row>
    <row r="508" spans="1:9" ht="56.25">
      <c r="A508" s="27" t="s">
        <v>32</v>
      </c>
      <c r="B508" s="23" t="s">
        <v>203</v>
      </c>
      <c r="C508" s="23" t="s">
        <v>181</v>
      </c>
      <c r="D508" s="23" t="s">
        <v>87</v>
      </c>
      <c r="E508" s="23" t="s">
        <v>325</v>
      </c>
      <c r="F508" s="23" t="s">
        <v>33</v>
      </c>
      <c r="G508" s="7">
        <v>800</v>
      </c>
      <c r="H508" s="7">
        <v>800</v>
      </c>
      <c r="I508" s="7">
        <v>800</v>
      </c>
    </row>
    <row r="509" spans="1:9" ht="37.5" hidden="1" customHeight="1">
      <c r="A509" s="27" t="s">
        <v>127</v>
      </c>
      <c r="B509" s="23" t="s">
        <v>203</v>
      </c>
      <c r="C509" s="23" t="s">
        <v>181</v>
      </c>
      <c r="D509" s="23" t="s">
        <v>87</v>
      </c>
      <c r="E509" s="23" t="s">
        <v>128</v>
      </c>
      <c r="F509" s="23"/>
      <c r="G509" s="7"/>
      <c r="H509" s="7"/>
      <c r="I509" s="7"/>
    </row>
    <row r="510" spans="1:9" ht="37.5" hidden="1" customHeight="1">
      <c r="A510" s="27" t="s">
        <v>129</v>
      </c>
      <c r="B510" s="23" t="s">
        <v>203</v>
      </c>
      <c r="C510" s="23" t="s">
        <v>181</v>
      </c>
      <c r="D510" s="23" t="s">
        <v>87</v>
      </c>
      <c r="E510" s="23" t="s">
        <v>130</v>
      </c>
      <c r="F510" s="23"/>
      <c r="G510" s="7"/>
      <c r="H510" s="7"/>
      <c r="I510" s="7"/>
    </row>
    <row r="511" spans="1:9" ht="56.25" hidden="1" customHeight="1">
      <c r="A511" s="14" t="s">
        <v>32</v>
      </c>
      <c r="B511" s="23" t="s">
        <v>203</v>
      </c>
      <c r="C511" s="23" t="s">
        <v>181</v>
      </c>
      <c r="D511" s="23" t="s">
        <v>87</v>
      </c>
      <c r="E511" s="23" t="s">
        <v>130</v>
      </c>
      <c r="F511" s="23" t="s">
        <v>33</v>
      </c>
      <c r="G511" s="7"/>
      <c r="H511" s="7"/>
      <c r="I511" s="7"/>
    </row>
    <row r="512" spans="1:9" ht="26.25" customHeight="1">
      <c r="A512" s="27" t="s">
        <v>183</v>
      </c>
      <c r="B512" s="70" t="s">
        <v>203</v>
      </c>
      <c r="C512" s="23" t="s">
        <v>181</v>
      </c>
      <c r="D512" s="23" t="s">
        <v>11</v>
      </c>
      <c r="E512" s="34"/>
      <c r="F512" s="23"/>
      <c r="G512" s="7">
        <f>G513+G523+G516+G519</f>
        <v>4426.3999999999996</v>
      </c>
      <c r="H512" s="7">
        <f t="shared" ref="H512:I512" si="128">H513+H523+H516+H519</f>
        <v>446.40000000000003</v>
      </c>
      <c r="I512" s="7">
        <f t="shared" si="128"/>
        <v>446.40000000000003</v>
      </c>
    </row>
    <row r="513" spans="1:10" ht="62.25" hidden="1" customHeight="1">
      <c r="A513" s="60" t="s">
        <v>298</v>
      </c>
      <c r="B513" s="70" t="s">
        <v>319</v>
      </c>
      <c r="C513" s="34" t="s">
        <v>181</v>
      </c>
      <c r="D513" s="34" t="s">
        <v>11</v>
      </c>
      <c r="E513" s="34" t="s">
        <v>299</v>
      </c>
      <c r="F513" s="23"/>
      <c r="G513" s="7"/>
      <c r="H513" s="7"/>
      <c r="I513" s="7"/>
    </row>
    <row r="514" spans="1:10" ht="43.5" hidden="1" customHeight="1">
      <c r="A514" s="59" t="s">
        <v>15</v>
      </c>
      <c r="B514" s="70" t="s">
        <v>320</v>
      </c>
      <c r="C514" s="34" t="s">
        <v>181</v>
      </c>
      <c r="D514" s="34" t="s">
        <v>11</v>
      </c>
      <c r="E514" s="34" t="s">
        <v>300</v>
      </c>
      <c r="F514" s="23"/>
      <c r="G514" s="7"/>
      <c r="H514" s="7"/>
      <c r="I514" s="7"/>
    </row>
    <row r="515" spans="1:10" ht="26.25" hidden="1" customHeight="1">
      <c r="A515" s="27" t="s">
        <v>32</v>
      </c>
      <c r="B515" s="70" t="s">
        <v>321</v>
      </c>
      <c r="C515" s="34" t="s">
        <v>181</v>
      </c>
      <c r="D515" s="34" t="s">
        <v>11</v>
      </c>
      <c r="E515" s="34" t="s">
        <v>300</v>
      </c>
      <c r="F515" s="23" t="s">
        <v>33</v>
      </c>
      <c r="G515" s="7"/>
      <c r="H515" s="7"/>
      <c r="I515" s="7"/>
    </row>
    <row r="516" spans="1:10" ht="64.5" customHeight="1">
      <c r="A516" s="60" t="s">
        <v>298</v>
      </c>
      <c r="B516" s="70" t="s">
        <v>203</v>
      </c>
      <c r="C516" s="23" t="s">
        <v>181</v>
      </c>
      <c r="D516" s="23" t="s">
        <v>11</v>
      </c>
      <c r="E516" s="34" t="s">
        <v>299</v>
      </c>
      <c r="F516" s="23"/>
      <c r="G516" s="7">
        <v>1480</v>
      </c>
      <c r="H516" s="7">
        <v>0</v>
      </c>
      <c r="I516" s="7">
        <v>0</v>
      </c>
    </row>
    <row r="517" spans="1:10" ht="22.5" customHeight="1">
      <c r="A517" s="60" t="s">
        <v>365</v>
      </c>
      <c r="B517" s="70" t="s">
        <v>203</v>
      </c>
      <c r="C517" s="23" t="s">
        <v>181</v>
      </c>
      <c r="D517" s="23" t="s">
        <v>11</v>
      </c>
      <c r="E517" s="34" t="s">
        <v>366</v>
      </c>
      <c r="F517" s="23"/>
      <c r="G517" s="7">
        <v>1480</v>
      </c>
      <c r="H517" s="7">
        <v>0</v>
      </c>
      <c r="I517" s="7">
        <v>0</v>
      </c>
    </row>
    <row r="518" spans="1:10" ht="56.25">
      <c r="A518" s="14" t="s">
        <v>32</v>
      </c>
      <c r="B518" s="70" t="s">
        <v>203</v>
      </c>
      <c r="C518" s="23" t="s">
        <v>181</v>
      </c>
      <c r="D518" s="23" t="s">
        <v>11</v>
      </c>
      <c r="E518" s="34" t="s">
        <v>366</v>
      </c>
      <c r="F518" s="23" t="s">
        <v>33</v>
      </c>
      <c r="G518" s="7">
        <v>1480</v>
      </c>
      <c r="H518" s="7">
        <v>0</v>
      </c>
      <c r="I518" s="7">
        <v>0</v>
      </c>
    </row>
    <row r="519" spans="1:10" ht="37.5">
      <c r="A519" s="27" t="s">
        <v>99</v>
      </c>
      <c r="B519" s="23" t="s">
        <v>203</v>
      </c>
      <c r="C519" s="23" t="s">
        <v>181</v>
      </c>
      <c r="D519" s="23" t="s">
        <v>11</v>
      </c>
      <c r="E519" s="34" t="s">
        <v>109</v>
      </c>
      <c r="F519" s="23"/>
      <c r="G519" s="7">
        <v>2500</v>
      </c>
      <c r="H519" s="7">
        <v>0</v>
      </c>
      <c r="I519" s="7">
        <v>0</v>
      </c>
    </row>
    <row r="520" spans="1:10" ht="37.5">
      <c r="A520" s="27" t="s">
        <v>100</v>
      </c>
      <c r="B520" s="23" t="s">
        <v>203</v>
      </c>
      <c r="C520" s="23" t="s">
        <v>181</v>
      </c>
      <c r="D520" s="23" t="s">
        <v>11</v>
      </c>
      <c r="E520" s="34" t="s">
        <v>110</v>
      </c>
      <c r="F520" s="23"/>
      <c r="G520" s="7">
        <v>2500</v>
      </c>
      <c r="H520" s="7">
        <v>0</v>
      </c>
      <c r="I520" s="7">
        <v>0</v>
      </c>
    </row>
    <row r="521" spans="1:10" s="36" customFormat="1" ht="37.5">
      <c r="A521" s="27" t="s">
        <v>393</v>
      </c>
      <c r="B521" s="23" t="s">
        <v>203</v>
      </c>
      <c r="C521" s="23" t="s">
        <v>181</v>
      </c>
      <c r="D521" s="23" t="s">
        <v>11</v>
      </c>
      <c r="E521" s="34" t="s">
        <v>392</v>
      </c>
      <c r="F521" s="23"/>
      <c r="G521" s="7">
        <v>2500</v>
      </c>
      <c r="H521" s="7">
        <v>0</v>
      </c>
      <c r="I521" s="7">
        <v>0</v>
      </c>
      <c r="J521" s="35"/>
    </row>
    <row r="522" spans="1:10" ht="56.25">
      <c r="A522" s="14" t="s">
        <v>32</v>
      </c>
      <c r="B522" s="23" t="s">
        <v>203</v>
      </c>
      <c r="C522" s="23" t="s">
        <v>181</v>
      </c>
      <c r="D522" s="23" t="s">
        <v>11</v>
      </c>
      <c r="E522" s="34" t="s">
        <v>392</v>
      </c>
      <c r="F522" s="23" t="s">
        <v>33</v>
      </c>
      <c r="G522" s="7">
        <v>2500</v>
      </c>
      <c r="H522" s="7">
        <v>0</v>
      </c>
      <c r="I522" s="7">
        <v>0</v>
      </c>
    </row>
    <row r="523" spans="1:10" ht="58.5" customHeight="1">
      <c r="A523" s="47" t="s">
        <v>125</v>
      </c>
      <c r="B523" s="70" t="s">
        <v>203</v>
      </c>
      <c r="C523" s="23" t="s">
        <v>181</v>
      </c>
      <c r="D523" s="23" t="s">
        <v>11</v>
      </c>
      <c r="E523" s="23" t="s">
        <v>126</v>
      </c>
      <c r="F523" s="34"/>
      <c r="G523" s="7">
        <f>G524+G529</f>
        <v>446.40000000000003</v>
      </c>
      <c r="H523" s="7">
        <f t="shared" ref="H523:I523" si="129">H524+H529</f>
        <v>446.40000000000003</v>
      </c>
      <c r="I523" s="7">
        <f t="shared" si="129"/>
        <v>446.40000000000003</v>
      </c>
    </row>
    <row r="524" spans="1:10" ht="18.75">
      <c r="A524" s="27" t="s">
        <v>234</v>
      </c>
      <c r="B524" s="23" t="s">
        <v>203</v>
      </c>
      <c r="C524" s="23" t="s">
        <v>181</v>
      </c>
      <c r="D524" s="23" t="s">
        <v>11</v>
      </c>
      <c r="E524" s="23" t="s">
        <v>302</v>
      </c>
      <c r="F524" s="34"/>
      <c r="G524" s="7">
        <f>G525+G527</f>
        <v>446.40000000000003</v>
      </c>
      <c r="H524" s="7">
        <f t="shared" ref="H524:I524" si="130">H525+H527</f>
        <v>446.40000000000003</v>
      </c>
      <c r="I524" s="7">
        <f t="shared" si="130"/>
        <v>446.40000000000003</v>
      </c>
    </row>
    <row r="525" spans="1:10" ht="84.75" customHeight="1">
      <c r="A525" s="27" t="s">
        <v>420</v>
      </c>
      <c r="B525" s="34" t="s">
        <v>203</v>
      </c>
      <c r="C525" s="23" t="s">
        <v>181</v>
      </c>
      <c r="D525" s="23" t="s">
        <v>11</v>
      </c>
      <c r="E525" s="23" t="s">
        <v>326</v>
      </c>
      <c r="F525" s="34"/>
      <c r="G525" s="7">
        <v>417.1</v>
      </c>
      <c r="H525" s="7">
        <v>417.1</v>
      </c>
      <c r="I525" s="7">
        <v>417.1</v>
      </c>
    </row>
    <row r="526" spans="1:10" ht="58.5" customHeight="1">
      <c r="A526" s="27" t="s">
        <v>32</v>
      </c>
      <c r="B526" s="34" t="s">
        <v>203</v>
      </c>
      <c r="C526" s="23" t="s">
        <v>181</v>
      </c>
      <c r="D526" s="23" t="s">
        <v>11</v>
      </c>
      <c r="E526" s="23" t="s">
        <v>326</v>
      </c>
      <c r="F526" s="34" t="s">
        <v>33</v>
      </c>
      <c r="G526" s="7">
        <v>417.1</v>
      </c>
      <c r="H526" s="7">
        <v>417.1</v>
      </c>
      <c r="I526" s="7">
        <v>417.1</v>
      </c>
    </row>
    <row r="527" spans="1:10" ht="34.5" customHeight="1">
      <c r="A527" s="27" t="s">
        <v>313</v>
      </c>
      <c r="B527" s="34" t="s">
        <v>203</v>
      </c>
      <c r="C527" s="23" t="s">
        <v>181</v>
      </c>
      <c r="D527" s="23" t="s">
        <v>11</v>
      </c>
      <c r="E527" s="23" t="s">
        <v>327</v>
      </c>
      <c r="F527" s="34"/>
      <c r="G527" s="7">
        <v>29.3</v>
      </c>
      <c r="H527" s="7">
        <v>29.3</v>
      </c>
      <c r="I527" s="7">
        <v>29.3</v>
      </c>
    </row>
    <row r="528" spans="1:10" ht="58.5" customHeight="1">
      <c r="A528" s="27" t="s">
        <v>32</v>
      </c>
      <c r="B528" s="34" t="s">
        <v>203</v>
      </c>
      <c r="C528" s="23" t="s">
        <v>181</v>
      </c>
      <c r="D528" s="23" t="s">
        <v>11</v>
      </c>
      <c r="E528" s="23" t="s">
        <v>327</v>
      </c>
      <c r="F528" s="34" t="s">
        <v>33</v>
      </c>
      <c r="G528" s="7">
        <v>29.3</v>
      </c>
      <c r="H528" s="7">
        <v>29.3</v>
      </c>
      <c r="I528" s="7">
        <v>29.3</v>
      </c>
    </row>
    <row r="529" spans="1:9" ht="41.25" hidden="1" customHeight="1">
      <c r="A529" s="27" t="s">
        <v>127</v>
      </c>
      <c r="B529" s="23" t="s">
        <v>203</v>
      </c>
      <c r="C529" s="23" t="s">
        <v>181</v>
      </c>
      <c r="D529" s="23" t="s">
        <v>11</v>
      </c>
      <c r="E529" s="23" t="s">
        <v>128</v>
      </c>
      <c r="F529" s="23"/>
      <c r="G529" s="7"/>
      <c r="H529" s="7"/>
      <c r="I529" s="7"/>
    </row>
    <row r="530" spans="1:9" ht="44.25" hidden="1" customHeight="1">
      <c r="A530" s="27" t="s">
        <v>129</v>
      </c>
      <c r="B530" s="23" t="s">
        <v>203</v>
      </c>
      <c r="C530" s="23" t="s">
        <v>181</v>
      </c>
      <c r="D530" s="23" t="s">
        <v>11</v>
      </c>
      <c r="E530" s="23" t="s">
        <v>130</v>
      </c>
      <c r="F530" s="23"/>
      <c r="G530" s="7"/>
      <c r="H530" s="7"/>
      <c r="I530" s="7"/>
    </row>
    <row r="531" spans="1:9" ht="35.25" hidden="1" customHeight="1">
      <c r="A531" s="14" t="s">
        <v>32</v>
      </c>
      <c r="B531" s="23" t="s">
        <v>203</v>
      </c>
      <c r="C531" s="23" t="s">
        <v>181</v>
      </c>
      <c r="D531" s="23" t="s">
        <v>11</v>
      </c>
      <c r="E531" s="23" t="s">
        <v>130</v>
      </c>
      <c r="F531" s="23" t="s">
        <v>33</v>
      </c>
      <c r="G531" s="7"/>
      <c r="H531" s="7"/>
      <c r="I531" s="7"/>
    </row>
    <row r="532" spans="1:9" ht="22.5" customHeight="1">
      <c r="A532" s="27" t="s">
        <v>254</v>
      </c>
      <c r="B532" s="23" t="s">
        <v>203</v>
      </c>
      <c r="C532" s="23" t="s">
        <v>156</v>
      </c>
      <c r="D532" s="23"/>
      <c r="E532" s="23"/>
      <c r="F532" s="23"/>
      <c r="G532" s="7">
        <f>G533+G537</f>
        <v>30</v>
      </c>
      <c r="H532" s="7">
        <f t="shared" ref="H532:I532" si="131">H533+H537</f>
        <v>15</v>
      </c>
      <c r="I532" s="7">
        <f t="shared" si="131"/>
        <v>15</v>
      </c>
    </row>
    <row r="533" spans="1:9" ht="36.75" customHeight="1">
      <c r="A533" s="27" t="s">
        <v>255</v>
      </c>
      <c r="B533" s="23" t="s">
        <v>203</v>
      </c>
      <c r="C533" s="23" t="s">
        <v>156</v>
      </c>
      <c r="D533" s="23" t="s">
        <v>11</v>
      </c>
      <c r="E533" s="23"/>
      <c r="F533" s="23"/>
      <c r="G533" s="7">
        <f>G534</f>
        <v>15</v>
      </c>
      <c r="H533" s="7">
        <f t="shared" ref="H533:I535" si="132">H534</f>
        <v>0</v>
      </c>
      <c r="I533" s="7">
        <f t="shared" si="132"/>
        <v>0</v>
      </c>
    </row>
    <row r="534" spans="1:9" ht="62.25" customHeight="1">
      <c r="A534" s="27" t="s">
        <v>256</v>
      </c>
      <c r="B534" s="23" t="s">
        <v>203</v>
      </c>
      <c r="C534" s="23" t="s">
        <v>156</v>
      </c>
      <c r="D534" s="23" t="s">
        <v>11</v>
      </c>
      <c r="E534" s="23" t="s">
        <v>257</v>
      </c>
      <c r="F534" s="23"/>
      <c r="G534" s="7">
        <f>G535</f>
        <v>15</v>
      </c>
      <c r="H534" s="7">
        <f t="shared" si="132"/>
        <v>0</v>
      </c>
      <c r="I534" s="7">
        <f t="shared" si="132"/>
        <v>0</v>
      </c>
    </row>
    <row r="535" spans="1:9" ht="37.5">
      <c r="A535" s="53" t="s">
        <v>15</v>
      </c>
      <c r="B535" s="23" t="s">
        <v>203</v>
      </c>
      <c r="C535" s="23" t="s">
        <v>156</v>
      </c>
      <c r="D535" s="23" t="s">
        <v>11</v>
      </c>
      <c r="E535" s="23" t="s">
        <v>258</v>
      </c>
      <c r="F535" s="23"/>
      <c r="G535" s="7">
        <f>G536</f>
        <v>15</v>
      </c>
      <c r="H535" s="7">
        <f t="shared" si="132"/>
        <v>0</v>
      </c>
      <c r="I535" s="7">
        <f t="shared" si="132"/>
        <v>0</v>
      </c>
    </row>
    <row r="536" spans="1:9" ht="56.25">
      <c r="A536" s="14" t="s">
        <v>32</v>
      </c>
      <c r="B536" s="23" t="s">
        <v>203</v>
      </c>
      <c r="C536" s="23" t="s">
        <v>156</v>
      </c>
      <c r="D536" s="23" t="s">
        <v>11</v>
      </c>
      <c r="E536" s="23" t="s">
        <v>258</v>
      </c>
      <c r="F536" s="23" t="s">
        <v>33</v>
      </c>
      <c r="G536" s="7">
        <v>15</v>
      </c>
      <c r="H536" s="7">
        <v>0</v>
      </c>
      <c r="I536" s="7">
        <v>0</v>
      </c>
    </row>
    <row r="537" spans="1:9" ht="37.5">
      <c r="A537" s="14" t="s">
        <v>259</v>
      </c>
      <c r="B537" s="23" t="s">
        <v>203</v>
      </c>
      <c r="C537" s="23" t="s">
        <v>156</v>
      </c>
      <c r="D537" s="23" t="s">
        <v>181</v>
      </c>
      <c r="E537" s="23"/>
      <c r="F537" s="23"/>
      <c r="G537" s="7">
        <v>15</v>
      </c>
      <c r="H537" s="7">
        <v>15</v>
      </c>
      <c r="I537" s="7">
        <v>15</v>
      </c>
    </row>
    <row r="538" spans="1:9" ht="59.25" customHeight="1">
      <c r="A538" s="47" t="s">
        <v>125</v>
      </c>
      <c r="B538" s="23" t="s">
        <v>203</v>
      </c>
      <c r="C538" s="23" t="s">
        <v>156</v>
      </c>
      <c r="D538" s="23" t="s">
        <v>181</v>
      </c>
      <c r="E538" s="23" t="s">
        <v>126</v>
      </c>
      <c r="F538" s="23"/>
      <c r="G538" s="7">
        <v>15</v>
      </c>
      <c r="H538" s="7">
        <v>15</v>
      </c>
      <c r="I538" s="7">
        <v>15</v>
      </c>
    </row>
    <row r="539" spans="1:9" ht="18.75">
      <c r="A539" s="14" t="s">
        <v>234</v>
      </c>
      <c r="B539" s="23" t="s">
        <v>203</v>
      </c>
      <c r="C539" s="23" t="s">
        <v>156</v>
      </c>
      <c r="D539" s="23" t="s">
        <v>181</v>
      </c>
      <c r="E539" s="23" t="s">
        <v>302</v>
      </c>
      <c r="F539" s="23"/>
      <c r="G539" s="7">
        <v>15</v>
      </c>
      <c r="H539" s="7">
        <v>15</v>
      </c>
      <c r="I539" s="7">
        <v>15</v>
      </c>
    </row>
    <row r="540" spans="1:9" ht="75">
      <c r="A540" s="14" t="s">
        <v>260</v>
      </c>
      <c r="B540" s="23" t="s">
        <v>203</v>
      </c>
      <c r="C540" s="23" t="s">
        <v>156</v>
      </c>
      <c r="D540" s="23" t="s">
        <v>181</v>
      </c>
      <c r="E540" s="23" t="s">
        <v>303</v>
      </c>
      <c r="F540" s="23"/>
      <c r="G540" s="7">
        <v>15</v>
      </c>
      <c r="H540" s="7">
        <v>15</v>
      </c>
      <c r="I540" s="7">
        <v>15</v>
      </c>
    </row>
    <row r="541" spans="1:9" ht="56.25">
      <c r="A541" s="14" t="s">
        <v>32</v>
      </c>
      <c r="B541" s="23" t="s">
        <v>203</v>
      </c>
      <c r="C541" s="23" t="s">
        <v>156</v>
      </c>
      <c r="D541" s="23" t="s">
        <v>181</v>
      </c>
      <c r="E541" s="23" t="s">
        <v>303</v>
      </c>
      <c r="F541" s="23" t="s">
        <v>33</v>
      </c>
      <c r="G541" s="7">
        <v>15</v>
      </c>
      <c r="H541" s="7">
        <v>15</v>
      </c>
      <c r="I541" s="7">
        <v>15</v>
      </c>
    </row>
    <row r="542" spans="1:9" ht="18.75">
      <c r="A542" s="47" t="s">
        <v>261</v>
      </c>
      <c r="B542" s="23" t="s">
        <v>203</v>
      </c>
      <c r="C542" s="23" t="s">
        <v>20</v>
      </c>
      <c r="D542" s="23"/>
      <c r="E542" s="23"/>
      <c r="F542" s="23"/>
      <c r="G542" s="7">
        <f>G547+G543</f>
        <v>656</v>
      </c>
      <c r="H542" s="7">
        <f t="shared" ref="H542:I542" si="133">H547+H543</f>
        <v>572</v>
      </c>
      <c r="I542" s="7">
        <f t="shared" si="133"/>
        <v>555</v>
      </c>
    </row>
    <row r="543" spans="1:9" ht="18.75">
      <c r="A543" s="47" t="s">
        <v>28</v>
      </c>
      <c r="B543" s="23" t="s">
        <v>203</v>
      </c>
      <c r="C543" s="23" t="s">
        <v>20</v>
      </c>
      <c r="D543" s="23" t="s">
        <v>20</v>
      </c>
      <c r="E543" s="23"/>
      <c r="F543" s="23"/>
      <c r="G543" s="7">
        <v>30</v>
      </c>
      <c r="H543" s="7">
        <v>0</v>
      </c>
      <c r="I543" s="7">
        <v>0</v>
      </c>
    </row>
    <row r="544" spans="1:9" ht="56.25">
      <c r="A544" s="47" t="s">
        <v>29</v>
      </c>
      <c r="B544" s="23" t="s">
        <v>203</v>
      </c>
      <c r="C544" s="23" t="s">
        <v>20</v>
      </c>
      <c r="D544" s="23" t="s">
        <v>20</v>
      </c>
      <c r="E544" s="23" t="s">
        <v>30</v>
      </c>
      <c r="F544" s="23"/>
      <c r="G544" s="7">
        <v>30</v>
      </c>
      <c r="H544" s="7">
        <v>0</v>
      </c>
      <c r="I544" s="7">
        <v>0</v>
      </c>
    </row>
    <row r="545" spans="1:9" ht="37.5">
      <c r="A545" s="52" t="s">
        <v>15</v>
      </c>
      <c r="B545" s="23" t="s">
        <v>203</v>
      </c>
      <c r="C545" s="23" t="s">
        <v>20</v>
      </c>
      <c r="D545" s="23" t="s">
        <v>20</v>
      </c>
      <c r="E545" s="34" t="s">
        <v>31</v>
      </c>
      <c r="F545" s="23"/>
      <c r="G545" s="7">
        <v>30</v>
      </c>
      <c r="H545" s="7">
        <v>0</v>
      </c>
      <c r="I545" s="7">
        <v>0</v>
      </c>
    </row>
    <row r="546" spans="1:9" ht="56.25">
      <c r="A546" s="14" t="s">
        <v>32</v>
      </c>
      <c r="B546" s="23" t="s">
        <v>203</v>
      </c>
      <c r="C546" s="23" t="s">
        <v>20</v>
      </c>
      <c r="D546" s="23" t="s">
        <v>20</v>
      </c>
      <c r="E546" s="34" t="s">
        <v>31</v>
      </c>
      <c r="F546" s="23" t="s">
        <v>33</v>
      </c>
      <c r="G546" s="7">
        <v>30</v>
      </c>
      <c r="H546" s="7">
        <v>0</v>
      </c>
      <c r="I546" s="7">
        <v>0</v>
      </c>
    </row>
    <row r="547" spans="1:9" ht="18.75">
      <c r="A547" s="47" t="s">
        <v>34</v>
      </c>
      <c r="B547" s="23" t="s">
        <v>203</v>
      </c>
      <c r="C547" s="23" t="s">
        <v>20</v>
      </c>
      <c r="D547" s="23" t="s">
        <v>35</v>
      </c>
      <c r="E547" s="23"/>
      <c r="F547" s="23"/>
      <c r="G547" s="7">
        <f>G548+G553+G556</f>
        <v>626</v>
      </c>
      <c r="H547" s="7">
        <f t="shared" ref="H547:I547" si="134">H548+H553+H556</f>
        <v>572</v>
      </c>
      <c r="I547" s="7">
        <f t="shared" si="134"/>
        <v>555</v>
      </c>
    </row>
    <row r="548" spans="1:9" ht="93.75">
      <c r="A548" s="47" t="s">
        <v>55</v>
      </c>
      <c r="B548" s="23" t="s">
        <v>203</v>
      </c>
      <c r="C548" s="23" t="s">
        <v>20</v>
      </c>
      <c r="D548" s="23" t="s">
        <v>35</v>
      </c>
      <c r="E548" s="23" t="s">
        <v>56</v>
      </c>
      <c r="F548" s="23"/>
      <c r="G548" s="7">
        <f>G549</f>
        <v>555</v>
      </c>
      <c r="H548" s="7">
        <f t="shared" ref="H548:I549" si="135">H549</f>
        <v>555</v>
      </c>
      <c r="I548" s="7">
        <f t="shared" si="135"/>
        <v>555</v>
      </c>
    </row>
    <row r="549" spans="1:9" ht="37.5">
      <c r="A549" s="47" t="s">
        <v>116</v>
      </c>
      <c r="B549" s="23" t="s">
        <v>203</v>
      </c>
      <c r="C549" s="23" t="s">
        <v>20</v>
      </c>
      <c r="D549" s="23" t="s">
        <v>35</v>
      </c>
      <c r="E549" s="23" t="s">
        <v>117</v>
      </c>
      <c r="F549" s="23"/>
      <c r="G549" s="7">
        <f>G550</f>
        <v>555</v>
      </c>
      <c r="H549" s="7">
        <f t="shared" si="135"/>
        <v>555</v>
      </c>
      <c r="I549" s="7">
        <f t="shared" si="135"/>
        <v>555</v>
      </c>
    </row>
    <row r="550" spans="1:9" ht="122.25" customHeight="1">
      <c r="A550" s="47" t="s">
        <v>118</v>
      </c>
      <c r="B550" s="23" t="s">
        <v>203</v>
      </c>
      <c r="C550" s="23" t="s">
        <v>20</v>
      </c>
      <c r="D550" s="23" t="s">
        <v>35</v>
      </c>
      <c r="E550" s="23" t="s">
        <v>119</v>
      </c>
      <c r="F550" s="23"/>
      <c r="G550" s="7">
        <f>SUM(G551:G552)</f>
        <v>555</v>
      </c>
      <c r="H550" s="7">
        <f t="shared" ref="H550:I550" si="136">SUM(H551:H552)</f>
        <v>555</v>
      </c>
      <c r="I550" s="7">
        <f t="shared" si="136"/>
        <v>555</v>
      </c>
    </row>
    <row r="551" spans="1:9" ht="120" customHeight="1">
      <c r="A551" s="53" t="s">
        <v>61</v>
      </c>
      <c r="B551" s="23" t="s">
        <v>203</v>
      </c>
      <c r="C551" s="23" t="s">
        <v>20</v>
      </c>
      <c r="D551" s="23" t="s">
        <v>35</v>
      </c>
      <c r="E551" s="23" t="s">
        <v>119</v>
      </c>
      <c r="F551" s="23" t="s">
        <v>62</v>
      </c>
      <c r="G551" s="7">
        <v>545</v>
      </c>
      <c r="H551" s="7">
        <v>545</v>
      </c>
      <c r="I551" s="7">
        <v>545</v>
      </c>
    </row>
    <row r="552" spans="1:9" ht="58.5" customHeight="1">
      <c r="A552" s="14" t="s">
        <v>32</v>
      </c>
      <c r="B552" s="23" t="s">
        <v>203</v>
      </c>
      <c r="C552" s="23" t="s">
        <v>20</v>
      </c>
      <c r="D552" s="23" t="s">
        <v>35</v>
      </c>
      <c r="E552" s="23" t="s">
        <v>119</v>
      </c>
      <c r="F552" s="23" t="s">
        <v>33</v>
      </c>
      <c r="G552" s="7">
        <v>10</v>
      </c>
      <c r="H552" s="7">
        <v>10</v>
      </c>
      <c r="I552" s="7">
        <v>10</v>
      </c>
    </row>
    <row r="553" spans="1:9" ht="58.5" customHeight="1">
      <c r="A553" s="14" t="s">
        <v>382</v>
      </c>
      <c r="B553" s="23" t="s">
        <v>203</v>
      </c>
      <c r="C553" s="23" t="s">
        <v>20</v>
      </c>
      <c r="D553" s="23" t="s">
        <v>35</v>
      </c>
      <c r="E553" s="23" t="s">
        <v>381</v>
      </c>
      <c r="F553" s="23"/>
      <c r="G553" s="7">
        <v>60</v>
      </c>
      <c r="H553" s="7">
        <v>5</v>
      </c>
      <c r="I553" s="7">
        <v>0</v>
      </c>
    </row>
    <row r="554" spans="1:9" ht="37.5">
      <c r="A554" s="14" t="s">
        <v>15</v>
      </c>
      <c r="B554" s="23" t="s">
        <v>203</v>
      </c>
      <c r="C554" s="23" t="s">
        <v>20</v>
      </c>
      <c r="D554" s="23" t="s">
        <v>35</v>
      </c>
      <c r="E554" s="23" t="s">
        <v>383</v>
      </c>
      <c r="F554" s="23"/>
      <c r="G554" s="7">
        <v>60</v>
      </c>
      <c r="H554" s="7">
        <v>5</v>
      </c>
      <c r="I554" s="7">
        <v>0</v>
      </c>
    </row>
    <row r="555" spans="1:9" ht="58.5" customHeight="1">
      <c r="A555" s="14" t="s">
        <v>32</v>
      </c>
      <c r="B555" s="23" t="s">
        <v>203</v>
      </c>
      <c r="C555" s="23" t="s">
        <v>20</v>
      </c>
      <c r="D555" s="23" t="s">
        <v>35</v>
      </c>
      <c r="E555" s="23" t="s">
        <v>383</v>
      </c>
      <c r="F555" s="23" t="s">
        <v>33</v>
      </c>
      <c r="G555" s="7">
        <v>60</v>
      </c>
      <c r="H555" s="7">
        <v>5</v>
      </c>
      <c r="I555" s="7">
        <v>0</v>
      </c>
    </row>
    <row r="556" spans="1:9" ht="78" customHeight="1">
      <c r="A556" s="14" t="s">
        <v>379</v>
      </c>
      <c r="B556" s="23" t="s">
        <v>203</v>
      </c>
      <c r="C556" s="23" t="s">
        <v>20</v>
      </c>
      <c r="D556" s="23" t="s">
        <v>35</v>
      </c>
      <c r="E556" s="23" t="s">
        <v>378</v>
      </c>
      <c r="F556" s="23"/>
      <c r="G556" s="7">
        <v>11</v>
      </c>
      <c r="H556" s="7">
        <v>12</v>
      </c>
      <c r="I556" s="7">
        <v>0</v>
      </c>
    </row>
    <row r="557" spans="1:9" ht="37.5">
      <c r="A557" s="14" t="s">
        <v>15</v>
      </c>
      <c r="B557" s="23" t="s">
        <v>203</v>
      </c>
      <c r="C557" s="23" t="s">
        <v>20</v>
      </c>
      <c r="D557" s="23" t="s">
        <v>35</v>
      </c>
      <c r="E557" s="23" t="s">
        <v>380</v>
      </c>
      <c r="F557" s="23"/>
      <c r="G557" s="7">
        <v>11</v>
      </c>
      <c r="H557" s="7">
        <v>12</v>
      </c>
      <c r="I557" s="7">
        <v>0</v>
      </c>
    </row>
    <row r="558" spans="1:9" ht="58.5" customHeight="1">
      <c r="A558" s="14" t="s">
        <v>32</v>
      </c>
      <c r="B558" s="23" t="s">
        <v>203</v>
      </c>
      <c r="C558" s="23" t="s">
        <v>20</v>
      </c>
      <c r="D558" s="23" t="s">
        <v>35</v>
      </c>
      <c r="E558" s="23" t="s">
        <v>380</v>
      </c>
      <c r="F558" s="23" t="s">
        <v>33</v>
      </c>
      <c r="G558" s="7">
        <v>11</v>
      </c>
      <c r="H558" s="7">
        <v>12</v>
      </c>
      <c r="I558" s="7">
        <v>0</v>
      </c>
    </row>
    <row r="559" spans="1:9" ht="18.75">
      <c r="A559" s="47" t="s">
        <v>39</v>
      </c>
      <c r="B559" s="23" t="s">
        <v>203</v>
      </c>
      <c r="C559" s="23" t="s">
        <v>40</v>
      </c>
      <c r="D559" s="23"/>
      <c r="E559" s="23"/>
      <c r="F559" s="23"/>
      <c r="G559" s="7">
        <v>24</v>
      </c>
      <c r="H559" s="7">
        <v>24</v>
      </c>
      <c r="I559" s="7">
        <v>24</v>
      </c>
    </row>
    <row r="560" spans="1:9" ht="18.75">
      <c r="A560" s="47" t="s">
        <v>184</v>
      </c>
      <c r="B560" s="23" t="s">
        <v>203</v>
      </c>
      <c r="C560" s="23" t="s">
        <v>40</v>
      </c>
      <c r="D560" s="23" t="s">
        <v>42</v>
      </c>
      <c r="E560" s="23"/>
      <c r="F560" s="23"/>
      <c r="G560" s="7">
        <v>24</v>
      </c>
      <c r="H560" s="7">
        <v>24</v>
      </c>
      <c r="I560" s="7">
        <v>24</v>
      </c>
    </row>
    <row r="561" spans="1:9" ht="60" customHeight="1">
      <c r="A561" s="47" t="s">
        <v>125</v>
      </c>
      <c r="B561" s="23" t="s">
        <v>203</v>
      </c>
      <c r="C561" s="23" t="s">
        <v>40</v>
      </c>
      <c r="D561" s="23" t="s">
        <v>42</v>
      </c>
      <c r="E561" s="23" t="s">
        <v>126</v>
      </c>
      <c r="F561" s="23"/>
      <c r="G561" s="7">
        <v>24</v>
      </c>
      <c r="H561" s="7">
        <v>24</v>
      </c>
      <c r="I561" s="7">
        <v>24</v>
      </c>
    </row>
    <row r="562" spans="1:9" ht="26.25" customHeight="1">
      <c r="A562" s="27" t="s">
        <v>234</v>
      </c>
      <c r="B562" s="23" t="s">
        <v>203</v>
      </c>
      <c r="C562" s="23" t="s">
        <v>40</v>
      </c>
      <c r="D562" s="23" t="s">
        <v>42</v>
      </c>
      <c r="E562" s="23" t="s">
        <v>302</v>
      </c>
      <c r="F562" s="23"/>
      <c r="G562" s="7">
        <v>24</v>
      </c>
      <c r="H562" s="7">
        <v>24</v>
      </c>
      <c r="I562" s="7">
        <v>24</v>
      </c>
    </row>
    <row r="563" spans="1:9" ht="93.75">
      <c r="A563" s="27" t="s">
        <v>315</v>
      </c>
      <c r="B563" s="23" t="s">
        <v>203</v>
      </c>
      <c r="C563" s="23" t="s">
        <v>40</v>
      </c>
      <c r="D563" s="23" t="s">
        <v>42</v>
      </c>
      <c r="E563" s="23" t="s">
        <v>330</v>
      </c>
      <c r="F563" s="23"/>
      <c r="G563" s="7">
        <v>24</v>
      </c>
      <c r="H563" s="7">
        <v>24</v>
      </c>
      <c r="I563" s="7">
        <v>24</v>
      </c>
    </row>
    <row r="564" spans="1:9" ht="56.25">
      <c r="A564" s="14" t="s">
        <v>32</v>
      </c>
      <c r="B564" s="23" t="s">
        <v>203</v>
      </c>
      <c r="C564" s="23" t="s">
        <v>40</v>
      </c>
      <c r="D564" s="23" t="s">
        <v>42</v>
      </c>
      <c r="E564" s="23" t="s">
        <v>330</v>
      </c>
      <c r="F564" s="23" t="s">
        <v>33</v>
      </c>
      <c r="G564" s="7">
        <v>24</v>
      </c>
      <c r="H564" s="7">
        <v>24</v>
      </c>
      <c r="I564" s="7">
        <v>24</v>
      </c>
    </row>
    <row r="565" spans="1:9" ht="18.75">
      <c r="A565" s="47" t="s">
        <v>131</v>
      </c>
      <c r="B565" s="23" t="s">
        <v>203</v>
      </c>
      <c r="C565" s="23" t="s">
        <v>132</v>
      </c>
      <c r="D565" s="23"/>
      <c r="E565" s="23"/>
      <c r="F565" s="23"/>
      <c r="G565" s="7">
        <f>G566+G571</f>
        <v>4103.7</v>
      </c>
      <c r="H565" s="7">
        <f t="shared" ref="H565:I565" si="137">H566+H571</f>
        <v>774.1</v>
      </c>
      <c r="I565" s="7">
        <f t="shared" si="137"/>
        <v>775.3</v>
      </c>
    </row>
    <row r="566" spans="1:9" ht="18.75">
      <c r="A566" s="47" t="s">
        <v>262</v>
      </c>
      <c r="B566" s="23" t="s">
        <v>203</v>
      </c>
      <c r="C566" s="23" t="s">
        <v>132</v>
      </c>
      <c r="D566" s="23" t="s">
        <v>42</v>
      </c>
      <c r="E566" s="23"/>
      <c r="F566" s="23"/>
      <c r="G566" s="7">
        <f>G567</f>
        <v>768.9</v>
      </c>
      <c r="H566" s="7">
        <f t="shared" ref="H566:I569" si="138">H567</f>
        <v>768.9</v>
      </c>
      <c r="I566" s="7">
        <f t="shared" si="138"/>
        <v>768.9</v>
      </c>
    </row>
    <row r="567" spans="1:9" ht="37.5">
      <c r="A567" s="47" t="s">
        <v>52</v>
      </c>
      <c r="B567" s="23" t="s">
        <v>203</v>
      </c>
      <c r="C567" s="23" t="s">
        <v>132</v>
      </c>
      <c r="D567" s="23" t="s">
        <v>42</v>
      </c>
      <c r="E567" s="23" t="s">
        <v>134</v>
      </c>
      <c r="F567" s="23"/>
      <c r="G567" s="7">
        <f>G568</f>
        <v>768.9</v>
      </c>
      <c r="H567" s="7">
        <f t="shared" si="138"/>
        <v>768.9</v>
      </c>
      <c r="I567" s="7">
        <f t="shared" si="138"/>
        <v>768.9</v>
      </c>
    </row>
    <row r="568" spans="1:9" ht="37.5">
      <c r="A568" s="47" t="s">
        <v>135</v>
      </c>
      <c r="B568" s="23" t="s">
        <v>203</v>
      </c>
      <c r="C568" s="23" t="s">
        <v>132</v>
      </c>
      <c r="D568" s="23" t="s">
        <v>42</v>
      </c>
      <c r="E568" s="23" t="s">
        <v>136</v>
      </c>
      <c r="F568" s="23"/>
      <c r="G568" s="7">
        <f>G569</f>
        <v>768.9</v>
      </c>
      <c r="H568" s="7">
        <f t="shared" si="138"/>
        <v>768.9</v>
      </c>
      <c r="I568" s="7">
        <f t="shared" si="138"/>
        <v>768.9</v>
      </c>
    </row>
    <row r="569" spans="1:9" ht="18.75">
      <c r="A569" s="47" t="s">
        <v>263</v>
      </c>
      <c r="B569" s="23" t="s">
        <v>203</v>
      </c>
      <c r="C569" s="23" t="s">
        <v>132</v>
      </c>
      <c r="D569" s="23" t="s">
        <v>42</v>
      </c>
      <c r="E569" s="23" t="s">
        <v>264</v>
      </c>
      <c r="F569" s="23"/>
      <c r="G569" s="7">
        <f>G570</f>
        <v>768.9</v>
      </c>
      <c r="H569" s="7">
        <f t="shared" si="138"/>
        <v>768.9</v>
      </c>
      <c r="I569" s="7">
        <f t="shared" si="138"/>
        <v>768.9</v>
      </c>
    </row>
    <row r="570" spans="1:9" ht="37.5">
      <c r="A570" s="27" t="s">
        <v>82</v>
      </c>
      <c r="B570" s="23" t="s">
        <v>203</v>
      </c>
      <c r="C570" s="23" t="s">
        <v>132</v>
      </c>
      <c r="D570" s="23" t="s">
        <v>42</v>
      </c>
      <c r="E570" s="23" t="s">
        <v>264</v>
      </c>
      <c r="F570" s="23" t="s">
        <v>83</v>
      </c>
      <c r="G570" s="7">
        <v>768.9</v>
      </c>
      <c r="H570" s="7">
        <v>768.9</v>
      </c>
      <c r="I570" s="7">
        <v>768.9</v>
      </c>
    </row>
    <row r="571" spans="1:9" ht="18.75">
      <c r="A571" s="47" t="s">
        <v>265</v>
      </c>
      <c r="B571" s="23" t="s">
        <v>203</v>
      </c>
      <c r="C571" s="23" t="s">
        <v>132</v>
      </c>
      <c r="D571" s="23" t="s">
        <v>11</v>
      </c>
      <c r="E571" s="23"/>
      <c r="F571" s="23"/>
      <c r="G571" s="7">
        <f>G572+G581+G584+G588+G592+G578+G575</f>
        <v>3334.8</v>
      </c>
      <c r="H571" s="7">
        <f t="shared" ref="H571:I571" si="139">H572+H581+H584+H588+H592+H578+H575</f>
        <v>5.2</v>
      </c>
      <c r="I571" s="7">
        <f t="shared" si="139"/>
        <v>6.4</v>
      </c>
    </row>
    <row r="572" spans="1:9" ht="65.25" customHeight="1">
      <c r="A572" s="47" t="s">
        <v>266</v>
      </c>
      <c r="B572" s="23" t="s">
        <v>203</v>
      </c>
      <c r="C572" s="23" t="s">
        <v>132</v>
      </c>
      <c r="D572" s="23" t="s">
        <v>11</v>
      </c>
      <c r="E572" s="23" t="s">
        <v>267</v>
      </c>
      <c r="F572" s="23"/>
      <c r="G572" s="7">
        <f>G573</f>
        <v>491.4</v>
      </c>
      <c r="H572" s="7">
        <f t="shared" ref="H572:I573" si="140">H573</f>
        <v>0</v>
      </c>
      <c r="I572" s="7">
        <f t="shared" si="140"/>
        <v>0</v>
      </c>
    </row>
    <row r="573" spans="1:9" ht="35.25" customHeight="1">
      <c r="A573" s="47" t="s">
        <v>268</v>
      </c>
      <c r="B573" s="23" t="s">
        <v>203</v>
      </c>
      <c r="C573" s="23" t="s">
        <v>132</v>
      </c>
      <c r="D573" s="23" t="s">
        <v>11</v>
      </c>
      <c r="E573" s="23" t="s">
        <v>269</v>
      </c>
      <c r="F573" s="23"/>
      <c r="G573" s="7">
        <f>G574</f>
        <v>491.4</v>
      </c>
      <c r="H573" s="7">
        <f t="shared" si="140"/>
        <v>0</v>
      </c>
      <c r="I573" s="7">
        <f t="shared" si="140"/>
        <v>0</v>
      </c>
    </row>
    <row r="574" spans="1:9" ht="37.5">
      <c r="A574" s="27" t="s">
        <v>82</v>
      </c>
      <c r="B574" s="23" t="s">
        <v>203</v>
      </c>
      <c r="C574" s="23" t="s">
        <v>132</v>
      </c>
      <c r="D574" s="23" t="s">
        <v>11</v>
      </c>
      <c r="E574" s="23" t="s">
        <v>269</v>
      </c>
      <c r="F574" s="23" t="s">
        <v>83</v>
      </c>
      <c r="G574" s="7">
        <v>491.4</v>
      </c>
      <c r="H574" s="7">
        <v>0</v>
      </c>
      <c r="I574" s="7">
        <v>0</v>
      </c>
    </row>
    <row r="575" spans="1:9" ht="75" hidden="1" customHeight="1">
      <c r="A575" s="27" t="s">
        <v>298</v>
      </c>
      <c r="B575" s="23" t="s">
        <v>203</v>
      </c>
      <c r="C575" s="23" t="s">
        <v>132</v>
      </c>
      <c r="D575" s="23" t="s">
        <v>11</v>
      </c>
      <c r="E575" s="23" t="s">
        <v>299</v>
      </c>
      <c r="F575" s="23"/>
      <c r="G575" s="7">
        <f>G576</f>
        <v>0</v>
      </c>
      <c r="H575" s="7">
        <v>0</v>
      </c>
      <c r="I575" s="7">
        <v>0</v>
      </c>
    </row>
    <row r="576" spans="1:9" ht="138.75" hidden="1" customHeight="1">
      <c r="A576" s="27" t="s">
        <v>407</v>
      </c>
      <c r="B576" s="23" t="s">
        <v>203</v>
      </c>
      <c r="C576" s="23" t="s">
        <v>132</v>
      </c>
      <c r="D576" s="23" t="s">
        <v>11</v>
      </c>
      <c r="E576" s="23" t="s">
        <v>334</v>
      </c>
      <c r="F576" s="23"/>
      <c r="G576" s="7">
        <f>G577</f>
        <v>0</v>
      </c>
      <c r="H576" s="7">
        <v>0</v>
      </c>
      <c r="I576" s="7">
        <v>0</v>
      </c>
    </row>
    <row r="577" spans="1:9" ht="37.5" hidden="1" customHeight="1">
      <c r="A577" s="27" t="s">
        <v>82</v>
      </c>
      <c r="B577" s="23" t="s">
        <v>203</v>
      </c>
      <c r="C577" s="23" t="s">
        <v>132</v>
      </c>
      <c r="D577" s="23" t="s">
        <v>11</v>
      </c>
      <c r="E577" s="23" t="s">
        <v>334</v>
      </c>
      <c r="F577" s="23" t="s">
        <v>83</v>
      </c>
      <c r="G577" s="7"/>
      <c r="H577" s="7">
        <v>0</v>
      </c>
      <c r="I577" s="7">
        <v>0</v>
      </c>
    </row>
    <row r="578" spans="1:9" ht="75">
      <c r="A578" s="14" t="s">
        <v>297</v>
      </c>
      <c r="B578" s="23" t="s">
        <v>203</v>
      </c>
      <c r="C578" s="23" t="s">
        <v>132</v>
      </c>
      <c r="D578" s="23" t="s">
        <v>11</v>
      </c>
      <c r="E578" s="23" t="s">
        <v>295</v>
      </c>
      <c r="F578" s="23"/>
      <c r="G578" s="7">
        <v>50</v>
      </c>
      <c r="H578" s="7">
        <v>0</v>
      </c>
      <c r="I578" s="7">
        <v>0</v>
      </c>
    </row>
    <row r="579" spans="1:9" ht="37.5">
      <c r="A579" s="27" t="s">
        <v>15</v>
      </c>
      <c r="B579" s="23" t="s">
        <v>203</v>
      </c>
      <c r="C579" s="23" t="s">
        <v>132</v>
      </c>
      <c r="D579" s="23" t="s">
        <v>11</v>
      </c>
      <c r="E579" s="23" t="s">
        <v>296</v>
      </c>
      <c r="F579" s="23"/>
      <c r="G579" s="7">
        <v>50</v>
      </c>
      <c r="H579" s="7">
        <v>0</v>
      </c>
      <c r="I579" s="7">
        <v>0</v>
      </c>
    </row>
    <row r="580" spans="1:9" ht="37.5">
      <c r="A580" s="27" t="s">
        <v>82</v>
      </c>
      <c r="B580" s="23" t="s">
        <v>203</v>
      </c>
      <c r="C580" s="23" t="s">
        <v>132</v>
      </c>
      <c r="D580" s="23" t="s">
        <v>11</v>
      </c>
      <c r="E580" s="23" t="s">
        <v>296</v>
      </c>
      <c r="F580" s="23" t="s">
        <v>83</v>
      </c>
      <c r="G580" s="7">
        <v>50</v>
      </c>
      <c r="H580" s="7">
        <v>0</v>
      </c>
      <c r="I580" s="7">
        <v>0</v>
      </c>
    </row>
    <row r="581" spans="1:9" ht="75" customHeight="1">
      <c r="A581" s="71" t="s">
        <v>375</v>
      </c>
      <c r="B581" s="23" t="s">
        <v>203</v>
      </c>
      <c r="C581" s="23" t="s">
        <v>132</v>
      </c>
      <c r="D581" s="23" t="s">
        <v>11</v>
      </c>
      <c r="E581" s="34" t="s">
        <v>270</v>
      </c>
      <c r="F581" s="23"/>
      <c r="G581" s="7">
        <v>690</v>
      </c>
      <c r="H581" s="7">
        <v>0</v>
      </c>
      <c r="I581" s="7">
        <v>0</v>
      </c>
    </row>
    <row r="582" spans="1:9" ht="37.5">
      <c r="A582" s="33" t="s">
        <v>51</v>
      </c>
      <c r="B582" s="23" t="s">
        <v>203</v>
      </c>
      <c r="C582" s="23" t="s">
        <v>132</v>
      </c>
      <c r="D582" s="23" t="s">
        <v>11</v>
      </c>
      <c r="E582" s="34" t="s">
        <v>271</v>
      </c>
      <c r="F582" s="23"/>
      <c r="G582" s="7">
        <v>690</v>
      </c>
      <c r="H582" s="7">
        <v>0</v>
      </c>
      <c r="I582" s="7">
        <v>0</v>
      </c>
    </row>
    <row r="583" spans="1:9" ht="38.25" customHeight="1">
      <c r="A583" s="27" t="s">
        <v>82</v>
      </c>
      <c r="B583" s="23" t="s">
        <v>203</v>
      </c>
      <c r="C583" s="23" t="s">
        <v>132</v>
      </c>
      <c r="D583" s="23" t="s">
        <v>11</v>
      </c>
      <c r="E583" s="34" t="s">
        <v>271</v>
      </c>
      <c r="F583" s="23" t="s">
        <v>83</v>
      </c>
      <c r="G583" s="7">
        <v>690</v>
      </c>
      <c r="H583" s="7">
        <v>0</v>
      </c>
      <c r="I583" s="7">
        <v>0</v>
      </c>
    </row>
    <row r="584" spans="1:9" ht="56.25" customHeight="1">
      <c r="A584" s="55" t="s">
        <v>353</v>
      </c>
      <c r="B584" s="23" t="s">
        <v>203</v>
      </c>
      <c r="C584" s="23" t="s">
        <v>132</v>
      </c>
      <c r="D584" s="23" t="s">
        <v>11</v>
      </c>
      <c r="E584" s="23" t="s">
        <v>272</v>
      </c>
      <c r="F584" s="23"/>
      <c r="G584" s="7">
        <f>G585</f>
        <v>170</v>
      </c>
      <c r="H584" s="7">
        <v>0</v>
      </c>
      <c r="I584" s="7">
        <v>0</v>
      </c>
    </row>
    <row r="585" spans="1:9" ht="38.25" customHeight="1">
      <c r="A585" s="33" t="s">
        <v>51</v>
      </c>
      <c r="B585" s="23" t="s">
        <v>203</v>
      </c>
      <c r="C585" s="23" t="s">
        <v>132</v>
      </c>
      <c r="D585" s="23" t="s">
        <v>11</v>
      </c>
      <c r="E585" s="23" t="s">
        <v>273</v>
      </c>
      <c r="F585" s="23"/>
      <c r="G585" s="7">
        <f>SUM(G586:G587)</f>
        <v>170</v>
      </c>
      <c r="H585" s="7">
        <v>0</v>
      </c>
      <c r="I585" s="7">
        <v>0</v>
      </c>
    </row>
    <row r="586" spans="1:9" ht="34.5" customHeight="1">
      <c r="A586" s="14" t="s">
        <v>211</v>
      </c>
      <c r="B586" s="23" t="s">
        <v>203</v>
      </c>
      <c r="C586" s="23" t="s">
        <v>132</v>
      </c>
      <c r="D586" s="23" t="s">
        <v>11</v>
      </c>
      <c r="E586" s="23" t="s">
        <v>273</v>
      </c>
      <c r="F586" s="23" t="s">
        <v>33</v>
      </c>
      <c r="G586" s="7">
        <v>20</v>
      </c>
      <c r="H586" s="7">
        <v>0</v>
      </c>
      <c r="I586" s="7">
        <v>0</v>
      </c>
    </row>
    <row r="587" spans="1:9" ht="36.75" customHeight="1">
      <c r="A587" s="27" t="s">
        <v>82</v>
      </c>
      <c r="B587" s="23" t="s">
        <v>203</v>
      </c>
      <c r="C587" s="23" t="s">
        <v>132</v>
      </c>
      <c r="D587" s="23" t="s">
        <v>11</v>
      </c>
      <c r="E587" s="23" t="s">
        <v>273</v>
      </c>
      <c r="F587" s="23" t="s">
        <v>83</v>
      </c>
      <c r="G587" s="7">
        <v>150</v>
      </c>
      <c r="H587" s="7">
        <v>0</v>
      </c>
      <c r="I587" s="7">
        <v>0</v>
      </c>
    </row>
    <row r="588" spans="1:9" ht="37.5">
      <c r="A588" s="14" t="s">
        <v>52</v>
      </c>
      <c r="B588" s="23" t="s">
        <v>203</v>
      </c>
      <c r="C588" s="23" t="s">
        <v>132</v>
      </c>
      <c r="D588" s="23" t="s">
        <v>11</v>
      </c>
      <c r="E588" s="23" t="s">
        <v>134</v>
      </c>
      <c r="F588" s="23"/>
      <c r="G588" s="7">
        <f>G589</f>
        <v>4.4000000000000004</v>
      </c>
      <c r="H588" s="7">
        <f t="shared" ref="H588:I588" si="141">H589</f>
        <v>5.2</v>
      </c>
      <c r="I588" s="7">
        <f t="shared" si="141"/>
        <v>6.4</v>
      </c>
    </row>
    <row r="589" spans="1:9" ht="37.5">
      <c r="A589" s="14" t="s">
        <v>135</v>
      </c>
      <c r="B589" s="23" t="s">
        <v>203</v>
      </c>
      <c r="C589" s="23" t="s">
        <v>132</v>
      </c>
      <c r="D589" s="23" t="s">
        <v>11</v>
      </c>
      <c r="E589" s="23" t="s">
        <v>136</v>
      </c>
      <c r="F589" s="23"/>
      <c r="G589" s="7">
        <v>4.4000000000000004</v>
      </c>
      <c r="H589" s="7">
        <v>5.2</v>
      </c>
      <c r="I589" s="7">
        <v>6.4</v>
      </c>
    </row>
    <row r="590" spans="1:9" ht="112.5" customHeight="1">
      <c r="A590" s="71" t="s">
        <v>274</v>
      </c>
      <c r="B590" s="23" t="s">
        <v>203</v>
      </c>
      <c r="C590" s="23" t="s">
        <v>132</v>
      </c>
      <c r="D590" s="23" t="s">
        <v>11</v>
      </c>
      <c r="E590" s="23" t="s">
        <v>275</v>
      </c>
      <c r="F590" s="23"/>
      <c r="G590" s="7">
        <v>4.4000000000000004</v>
      </c>
      <c r="H590" s="7">
        <v>5.2</v>
      </c>
      <c r="I590" s="7">
        <v>6.4</v>
      </c>
    </row>
    <row r="591" spans="1:9" ht="42" customHeight="1">
      <c r="A591" s="27" t="s">
        <v>211</v>
      </c>
      <c r="B591" s="23" t="s">
        <v>203</v>
      </c>
      <c r="C591" s="23" t="s">
        <v>132</v>
      </c>
      <c r="D591" s="23" t="s">
        <v>11</v>
      </c>
      <c r="E591" s="23" t="s">
        <v>275</v>
      </c>
      <c r="F591" s="23" t="s">
        <v>33</v>
      </c>
      <c r="G591" s="7">
        <v>4.4000000000000004</v>
      </c>
      <c r="H591" s="7">
        <v>5.2</v>
      </c>
      <c r="I591" s="7">
        <v>6.4</v>
      </c>
    </row>
    <row r="592" spans="1:9" ht="61.5" customHeight="1">
      <c r="A592" s="47" t="s">
        <v>125</v>
      </c>
      <c r="B592" s="23" t="s">
        <v>203</v>
      </c>
      <c r="C592" s="23" t="s">
        <v>132</v>
      </c>
      <c r="D592" s="23" t="s">
        <v>11</v>
      </c>
      <c r="E592" s="23" t="s">
        <v>126</v>
      </c>
      <c r="F592" s="23"/>
      <c r="G592" s="7">
        <f>G593+G596</f>
        <v>1929</v>
      </c>
      <c r="H592" s="7">
        <f t="shared" ref="H592:I592" si="142">H593+H596</f>
        <v>0</v>
      </c>
      <c r="I592" s="7">
        <f t="shared" si="142"/>
        <v>0</v>
      </c>
    </row>
    <row r="593" spans="1:9" ht="28.5" hidden="1" customHeight="1">
      <c r="A593" s="47" t="s">
        <v>157</v>
      </c>
      <c r="B593" s="23" t="s">
        <v>203</v>
      </c>
      <c r="C593" s="23" t="s">
        <v>132</v>
      </c>
      <c r="D593" s="23" t="s">
        <v>11</v>
      </c>
      <c r="E593" s="23" t="s">
        <v>158</v>
      </c>
      <c r="F593" s="23"/>
      <c r="G593" s="7">
        <f>G594</f>
        <v>0</v>
      </c>
      <c r="H593" s="7">
        <f t="shared" ref="H593:I594" si="143">H594</f>
        <v>0</v>
      </c>
      <c r="I593" s="7">
        <f t="shared" si="143"/>
        <v>0</v>
      </c>
    </row>
    <row r="594" spans="1:9" ht="37.5" hidden="1" customHeight="1">
      <c r="A594" s="47" t="s">
        <v>159</v>
      </c>
      <c r="B594" s="23" t="s">
        <v>203</v>
      </c>
      <c r="C594" s="23" t="s">
        <v>132</v>
      </c>
      <c r="D594" s="23" t="s">
        <v>11</v>
      </c>
      <c r="E594" s="23" t="s">
        <v>160</v>
      </c>
      <c r="F594" s="23"/>
      <c r="G594" s="7">
        <f>G595</f>
        <v>0</v>
      </c>
      <c r="H594" s="7">
        <f t="shared" si="143"/>
        <v>0</v>
      </c>
      <c r="I594" s="7">
        <f t="shared" si="143"/>
        <v>0</v>
      </c>
    </row>
    <row r="595" spans="1:9" ht="42" hidden="1" customHeight="1">
      <c r="A595" s="27" t="s">
        <v>82</v>
      </c>
      <c r="B595" s="23" t="s">
        <v>203</v>
      </c>
      <c r="C595" s="23" t="s">
        <v>132</v>
      </c>
      <c r="D595" s="23" t="s">
        <v>11</v>
      </c>
      <c r="E595" s="23" t="s">
        <v>160</v>
      </c>
      <c r="F595" s="23" t="s">
        <v>83</v>
      </c>
      <c r="G595" s="7"/>
      <c r="H595" s="7"/>
      <c r="I595" s="7"/>
    </row>
    <row r="596" spans="1:9" ht="37.5">
      <c r="A596" s="27" t="s">
        <v>127</v>
      </c>
      <c r="B596" s="23" t="s">
        <v>203</v>
      </c>
      <c r="C596" s="23" t="s">
        <v>132</v>
      </c>
      <c r="D596" s="23" t="s">
        <v>11</v>
      </c>
      <c r="E596" s="23" t="s">
        <v>128</v>
      </c>
      <c r="F596" s="23"/>
      <c r="G596" s="7">
        <f>G597</f>
        <v>1929</v>
      </c>
      <c r="H596" s="7">
        <f t="shared" ref="H596:I597" si="144">H597</f>
        <v>0</v>
      </c>
      <c r="I596" s="7">
        <f t="shared" si="144"/>
        <v>0</v>
      </c>
    </row>
    <row r="597" spans="1:9" ht="93.75">
      <c r="A597" s="27" t="s">
        <v>376</v>
      </c>
      <c r="B597" s="23" t="s">
        <v>203</v>
      </c>
      <c r="C597" s="23" t="s">
        <v>132</v>
      </c>
      <c r="D597" s="23" t="s">
        <v>11</v>
      </c>
      <c r="E597" s="23" t="s">
        <v>352</v>
      </c>
      <c r="F597" s="23"/>
      <c r="G597" s="7">
        <f>G598</f>
        <v>1929</v>
      </c>
      <c r="H597" s="7">
        <f t="shared" si="144"/>
        <v>0</v>
      </c>
      <c r="I597" s="7">
        <f t="shared" si="144"/>
        <v>0</v>
      </c>
    </row>
    <row r="598" spans="1:9" ht="37.5">
      <c r="A598" s="27" t="s">
        <v>82</v>
      </c>
      <c r="B598" s="23" t="s">
        <v>203</v>
      </c>
      <c r="C598" s="23" t="s">
        <v>132</v>
      </c>
      <c r="D598" s="23" t="s">
        <v>11</v>
      </c>
      <c r="E598" s="23" t="s">
        <v>352</v>
      </c>
      <c r="F598" s="23" t="s">
        <v>83</v>
      </c>
      <c r="G598" s="7">
        <v>1929</v>
      </c>
      <c r="H598" s="7">
        <v>0</v>
      </c>
      <c r="I598" s="7">
        <v>0</v>
      </c>
    </row>
    <row r="599" spans="1:9" ht="18.75">
      <c r="A599" s="47" t="s">
        <v>147</v>
      </c>
      <c r="B599" s="23" t="s">
        <v>203</v>
      </c>
      <c r="C599" s="23" t="s">
        <v>148</v>
      </c>
      <c r="D599" s="23"/>
      <c r="E599" s="23"/>
      <c r="F599" s="23"/>
      <c r="G599" s="7">
        <f>G600</f>
        <v>474</v>
      </c>
      <c r="H599" s="7">
        <f t="shared" ref="H599:I599" si="145">H600</f>
        <v>340</v>
      </c>
      <c r="I599" s="7">
        <f t="shared" si="145"/>
        <v>378</v>
      </c>
    </row>
    <row r="600" spans="1:9" ht="18.75">
      <c r="A600" s="47" t="s">
        <v>149</v>
      </c>
      <c r="B600" s="23" t="s">
        <v>203</v>
      </c>
      <c r="C600" s="23" t="s">
        <v>148</v>
      </c>
      <c r="D600" s="23" t="s">
        <v>87</v>
      </c>
      <c r="E600" s="23"/>
      <c r="F600" s="23"/>
      <c r="G600" s="7">
        <f>G602</f>
        <v>474</v>
      </c>
      <c r="H600" s="7">
        <f t="shared" ref="H600:I600" si="146">H602</f>
        <v>340</v>
      </c>
      <c r="I600" s="7">
        <f t="shared" si="146"/>
        <v>378</v>
      </c>
    </row>
    <row r="601" spans="1:9" ht="56.25">
      <c r="A601" s="47" t="s">
        <v>417</v>
      </c>
      <c r="B601" s="23" t="s">
        <v>203</v>
      </c>
      <c r="C601" s="23" t="s">
        <v>148</v>
      </c>
      <c r="D601" s="23" t="s">
        <v>87</v>
      </c>
      <c r="E601" s="23" t="s">
        <v>150</v>
      </c>
      <c r="F601" s="23"/>
      <c r="G601" s="7">
        <f>G602</f>
        <v>474</v>
      </c>
      <c r="H601" s="7">
        <f t="shared" ref="H601:I601" si="147">H602</f>
        <v>340</v>
      </c>
      <c r="I601" s="7">
        <f t="shared" si="147"/>
        <v>378</v>
      </c>
    </row>
    <row r="602" spans="1:9" ht="37.5">
      <c r="A602" s="52" t="s">
        <v>15</v>
      </c>
      <c r="B602" s="23" t="s">
        <v>203</v>
      </c>
      <c r="C602" s="23" t="s">
        <v>148</v>
      </c>
      <c r="D602" s="23" t="s">
        <v>87</v>
      </c>
      <c r="E602" s="23" t="s">
        <v>151</v>
      </c>
      <c r="F602" s="23"/>
      <c r="G602" s="7">
        <f>G604+G603</f>
        <v>474</v>
      </c>
      <c r="H602" s="7">
        <f t="shared" ref="H602:I602" si="148">H604+H603</f>
        <v>340</v>
      </c>
      <c r="I602" s="7">
        <f t="shared" si="148"/>
        <v>378</v>
      </c>
    </row>
    <row r="603" spans="1:9" ht="118.5" customHeight="1">
      <c r="A603" s="53" t="s">
        <v>61</v>
      </c>
      <c r="B603" s="23" t="s">
        <v>203</v>
      </c>
      <c r="C603" s="23" t="s">
        <v>148</v>
      </c>
      <c r="D603" s="23" t="s">
        <v>87</v>
      </c>
      <c r="E603" s="23" t="s">
        <v>151</v>
      </c>
      <c r="F603" s="23" t="s">
        <v>62</v>
      </c>
      <c r="G603" s="7">
        <v>15</v>
      </c>
      <c r="H603" s="7">
        <v>15</v>
      </c>
      <c r="I603" s="7">
        <v>15</v>
      </c>
    </row>
    <row r="604" spans="1:9" ht="56.25">
      <c r="A604" s="14" t="s">
        <v>32</v>
      </c>
      <c r="B604" s="23" t="s">
        <v>203</v>
      </c>
      <c r="C604" s="23" t="s">
        <v>148</v>
      </c>
      <c r="D604" s="23" t="s">
        <v>87</v>
      </c>
      <c r="E604" s="23" t="s">
        <v>151</v>
      </c>
      <c r="F604" s="23" t="s">
        <v>33</v>
      </c>
      <c r="G604" s="7">
        <v>459</v>
      </c>
      <c r="H604" s="7">
        <v>325</v>
      </c>
      <c r="I604" s="7">
        <v>363</v>
      </c>
    </row>
    <row r="605" spans="1:9" ht="18.75">
      <c r="A605" s="47" t="s">
        <v>276</v>
      </c>
      <c r="B605" s="23" t="s">
        <v>203</v>
      </c>
      <c r="C605" s="23" t="s">
        <v>277</v>
      </c>
      <c r="D605" s="23"/>
      <c r="E605" s="23"/>
      <c r="F605" s="23"/>
      <c r="G605" s="7">
        <f>G606</f>
        <v>176</v>
      </c>
      <c r="H605" s="7">
        <f t="shared" ref="H605:I609" si="149">H606</f>
        <v>176</v>
      </c>
      <c r="I605" s="7">
        <f t="shared" si="149"/>
        <v>176</v>
      </c>
    </row>
    <row r="606" spans="1:9" ht="18.75">
      <c r="A606" s="47" t="s">
        <v>278</v>
      </c>
      <c r="B606" s="23" t="s">
        <v>203</v>
      </c>
      <c r="C606" s="23" t="s">
        <v>277</v>
      </c>
      <c r="D606" s="23" t="s">
        <v>87</v>
      </c>
      <c r="E606" s="23" t="s">
        <v>279</v>
      </c>
      <c r="F606" s="23"/>
      <c r="G606" s="7">
        <f>G607</f>
        <v>176</v>
      </c>
      <c r="H606" s="7">
        <f t="shared" si="149"/>
        <v>176</v>
      </c>
      <c r="I606" s="7">
        <f t="shared" si="149"/>
        <v>176</v>
      </c>
    </row>
    <row r="607" spans="1:9" ht="37.5">
      <c r="A607" s="53" t="s">
        <v>52</v>
      </c>
      <c r="B607" s="23" t="s">
        <v>203</v>
      </c>
      <c r="C607" s="23" t="s">
        <v>277</v>
      </c>
      <c r="D607" s="23" t="s">
        <v>87</v>
      </c>
      <c r="E607" s="23" t="s">
        <v>134</v>
      </c>
      <c r="F607" s="23"/>
      <c r="G607" s="7">
        <f>G608</f>
        <v>176</v>
      </c>
      <c r="H607" s="7">
        <f t="shared" si="149"/>
        <v>176</v>
      </c>
      <c r="I607" s="7">
        <f t="shared" si="149"/>
        <v>176</v>
      </c>
    </row>
    <row r="608" spans="1:9" ht="37.5">
      <c r="A608" s="33" t="s">
        <v>185</v>
      </c>
      <c r="B608" s="23" t="s">
        <v>203</v>
      </c>
      <c r="C608" s="23" t="s">
        <v>277</v>
      </c>
      <c r="D608" s="23" t="s">
        <v>87</v>
      </c>
      <c r="E608" s="23" t="s">
        <v>186</v>
      </c>
      <c r="F608" s="23"/>
      <c r="G608" s="7">
        <f>G609</f>
        <v>176</v>
      </c>
      <c r="H608" s="7">
        <f t="shared" si="149"/>
        <v>176</v>
      </c>
      <c r="I608" s="7">
        <f t="shared" si="149"/>
        <v>176</v>
      </c>
    </row>
    <row r="609" spans="1:10" ht="37.5">
      <c r="A609" s="47" t="s">
        <v>280</v>
      </c>
      <c r="B609" s="23" t="s">
        <v>203</v>
      </c>
      <c r="C609" s="23" t="s">
        <v>277</v>
      </c>
      <c r="D609" s="23" t="s">
        <v>87</v>
      </c>
      <c r="E609" s="34" t="s">
        <v>281</v>
      </c>
      <c r="F609" s="23"/>
      <c r="G609" s="7">
        <f>G610</f>
        <v>176</v>
      </c>
      <c r="H609" s="7">
        <f t="shared" si="149"/>
        <v>176</v>
      </c>
      <c r="I609" s="7">
        <f t="shared" si="149"/>
        <v>176</v>
      </c>
    </row>
    <row r="610" spans="1:10" ht="59.25" hidden="1" customHeight="1">
      <c r="A610" s="14" t="s">
        <v>32</v>
      </c>
      <c r="B610" s="23" t="s">
        <v>203</v>
      </c>
      <c r="C610" s="23" t="s">
        <v>277</v>
      </c>
      <c r="D610" s="23" t="s">
        <v>87</v>
      </c>
      <c r="E610" s="34" t="s">
        <v>281</v>
      </c>
      <c r="F610" s="23" t="s">
        <v>33</v>
      </c>
      <c r="G610" s="7">
        <v>176</v>
      </c>
      <c r="H610" s="7">
        <v>176</v>
      </c>
      <c r="I610" s="7">
        <v>176</v>
      </c>
    </row>
    <row r="611" spans="1:10" s="3" customFormat="1" ht="35.25" hidden="1" customHeight="1">
      <c r="A611" s="72"/>
      <c r="B611" s="73"/>
      <c r="C611" s="73"/>
      <c r="D611" s="73"/>
      <c r="E611" s="73"/>
      <c r="F611" s="73"/>
      <c r="G611" s="11">
        <f>G340+G230+G75+G13</f>
        <v>401693.50000000006</v>
      </c>
      <c r="H611" s="11">
        <f>H340+H230+H75+H13</f>
        <v>373172.90000000008</v>
      </c>
      <c r="I611" s="11">
        <f>I340+I230+I75+I13</f>
        <v>358620.40000000008</v>
      </c>
      <c r="J611" s="24"/>
    </row>
    <row r="612" spans="1:10" hidden="1"/>
    <row r="613" spans="1:10" ht="18.75" hidden="1">
      <c r="G613" s="32">
        <f>G13+G75+G230+G340</f>
        <v>401693.5</v>
      </c>
      <c r="H613" s="32">
        <f>H13+H75+H230+H340</f>
        <v>373172.9</v>
      </c>
      <c r="I613" s="32">
        <f>I13+I75+I230+I340</f>
        <v>358620.4</v>
      </c>
    </row>
    <row r="614" spans="1:10" hidden="1"/>
  </sheetData>
  <mergeCells count="13">
    <mergeCell ref="A8:I8"/>
    <mergeCell ref="A7:I7"/>
    <mergeCell ref="H11:H12"/>
    <mergeCell ref="I11:I12"/>
    <mergeCell ref="A9:G9"/>
    <mergeCell ref="A11:A12"/>
    <mergeCell ref="B11:B12"/>
    <mergeCell ref="C11:C12"/>
    <mergeCell ref="D11:D12"/>
    <mergeCell ref="E11:E12"/>
    <mergeCell ref="F11:F12"/>
    <mergeCell ref="G11:G12"/>
    <mergeCell ref="A10:I10"/>
  </mergeCells>
  <printOptions horizontalCentered="1"/>
  <pageMargins left="0" right="0" top="0.19685039370078741" bottom="0.19685039370078741" header="0.51181102362204722" footer="0.51181102362204722"/>
  <pageSetup paperSize="9" scale="7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Лист2</vt:lpstr>
      <vt:lpstr>Лист2!Print_Titles_0</vt:lpstr>
      <vt:lpstr>Лист2!Print_Titles_0_0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Бюджет2</cp:lastModifiedBy>
  <cp:revision>18</cp:revision>
  <cp:lastPrinted>2024-11-14T08:06:19Z</cp:lastPrinted>
  <dcterms:created xsi:type="dcterms:W3CDTF">1996-10-08T23:32:33Z</dcterms:created>
  <dcterms:modified xsi:type="dcterms:W3CDTF">2024-11-14T08:24:08Z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